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" yWindow="16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<sst xmlns="http://schemas.openxmlformats.org/spreadsheetml/2006/main" count="186" uniqueCount="145">
  <si>
    <t>Индекс</t>
  </si>
  <si>
    <t>Наименование циклов, разделов, дисциплин,
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</si>
  <si>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</si>
  <si>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</si>
  <si>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</si>
  <si>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</si>
  <si>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</si>
  <si>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Занятий в группах и потоках 
(лекций, семинаров, уроков и т.п.)</t>
  </si>
  <si>
    <t>III курс</t>
  </si>
  <si>
    <t>IV курс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</si>
  <si>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</si>
  <si>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</si>
  <si>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</si>
  <si>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</si>
  <si>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</si>
  <si>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</si>
  <si>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</si>
  <si>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</si>
  <si>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</si>
  <si>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</si>
  <si>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</si>
  <si>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 xml:space="preserve">Математический и общий естественнонаучный цикл </t>
  </si>
  <si>
    <t>ЕН.01</t>
  </si>
  <si>
    <t>Математика</t>
  </si>
  <si>
    <t>ЕН.02</t>
  </si>
  <si>
    <t xml:space="preserve">Информатика </t>
  </si>
  <si>
    <t>П.00</t>
  </si>
  <si>
    <t xml:space="preserve">Профессиональный цикл </t>
  </si>
  <si>
    <t>ОП.00</t>
  </si>
  <si>
    <t xml:space="preserve">Общепрофессиональные дисциплины </t>
  </si>
  <si>
    <t>Инженерная графика</t>
  </si>
  <si>
    <t>Электротехника и электроника</t>
  </si>
  <si>
    <t>Метрология, стандартизация и сертификация</t>
  </si>
  <si>
    <t>Правовое обеспечение профессиональной деятельности</t>
  </si>
  <si>
    <t>Охрана труда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</si>
  <si>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</si>
  <si>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</si>
  <si>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</si>
  <si>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</si>
  <si>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</si>
  <si>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</si>
  <si>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>МДК.01.03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</si>
  <si>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</si>
  <si>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</si>
  <si>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</si>
  <si>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</si>
  <si>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</si>
  <si>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</si>
  <si>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</si>
  <si>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</si>
  <si>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ПМ.03</t>
  </si>
  <si>
    <t>Выполнение работ по одной или нескольким профессиям рабочих, должностям служащих</t>
  </si>
  <si>
    <t>МДК.03.01</t>
  </si>
  <si>
    <t>УП.03</t>
  </si>
  <si>
    <t>ПП.03</t>
  </si>
  <si>
    <t>Всего</t>
  </si>
  <si>
    <t>ПДП</t>
  </si>
  <si>
    <t xml:space="preserve">Преддипломная практика </t>
  </si>
  <si>
    <t>ГИА</t>
  </si>
  <si>
    <t>Государственная итоговая аттестация</t>
  </si>
  <si>
    <t>учебной практики</t>
  </si>
  <si>
    <t>экзаменов</t>
  </si>
  <si>
    <t>дифф. зачетов</t>
  </si>
  <si>
    <t>зачетов</t>
  </si>
  <si>
    <t>в т. ч.</t>
  </si>
  <si>
    <t>самостоятельная</t>
  </si>
  <si>
    <t>Транспортные системы России</t>
  </si>
  <si>
    <t>Технические средства автомобильного транспорта</t>
  </si>
  <si>
    <t>ОП.08</t>
  </si>
  <si>
    <t>ОП.07</t>
  </si>
  <si>
    <t>ОП.01</t>
  </si>
  <si>
    <t>ОП.02</t>
  </si>
  <si>
    <t>ОП.03</t>
  </si>
  <si>
    <t>ОП.04</t>
  </si>
  <si>
    <t>ОП.05</t>
  </si>
  <si>
    <t>ОП.06</t>
  </si>
  <si>
    <t>Экономика  отрасли</t>
  </si>
  <si>
    <t>Зарубежный подвижной состав</t>
  </si>
  <si>
    <t>Психология общения</t>
  </si>
  <si>
    <t>Организация перевозочного процесса (по видам транспорта)</t>
  </si>
  <si>
    <t>МДК.02.02</t>
  </si>
  <si>
    <t>МДК.03.02</t>
  </si>
  <si>
    <t>МДК.03.03</t>
  </si>
  <si>
    <t>ПМ.04</t>
  </si>
  <si>
    <t>МДК.04.01</t>
  </si>
  <si>
    <t>УП.04</t>
  </si>
  <si>
    <t>ПП.04</t>
  </si>
  <si>
    <t>Перевозка грузов на особых условиях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</si>
  <si>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</si>
  <si>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</si>
  <si>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</si>
  <si>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</si>
  <si>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</si>
  <si>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</si>
  <si>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</si>
  <si>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</si>
  <si>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дисциплин и  МДК</t>
  </si>
  <si>
    <t>Менеджмент</t>
  </si>
  <si>
    <t>Распределение обязательной нагрузки по курсам и
 семестрам (час. в семестр)</t>
  </si>
  <si>
    <t>занятий в подгруппах
 (лаб. и практ. Занятий)</t>
  </si>
  <si>
    <t>курсовых работ (проектов)</t>
  </si>
  <si>
    <t>контрольных работ</t>
  </si>
  <si>
    <t>ОП.12</t>
  </si>
  <si>
    <t>ОП.11</t>
  </si>
  <si>
    <t>ОП.10</t>
  </si>
  <si>
    <t>ОП.13</t>
  </si>
  <si>
    <t>ОП.09</t>
  </si>
  <si>
    <t>I курс</t>
  </si>
  <si>
    <t>II курс</t>
  </si>
  <si>
    <t xml:space="preserve">8 сем.
</t>
  </si>
  <si>
    <t>контрольная работа (семестр)</t>
  </si>
  <si>
    <t>Правила безопасности дорожного движения</t>
  </si>
  <si>
    <t>Диспетчер автомобильного транспорта</t>
  </si>
  <si>
    <t>Выпускная квалификационная работа (дипломная работа, дипломный проект)</t>
  </si>
  <si>
    <t>0/144</t>
  </si>
  <si>
    <t xml:space="preserve">1 сем.
</t>
  </si>
  <si>
    <t xml:space="preserve">2 сем.
</t>
  </si>
  <si>
    <t xml:space="preserve">3 сем.
</t>
  </si>
  <si>
    <t xml:space="preserve">4 сем.
</t>
  </si>
  <si>
    <t xml:space="preserve">5 сем.
</t>
  </si>
  <si>
    <t xml:space="preserve">6 сем.
</t>
  </si>
  <si>
    <t xml:space="preserve">7 сем.
</t>
  </si>
  <si>
    <t xml:space="preserve">План учебного процесса (заочное отделение) </t>
  </si>
  <si>
    <r>
      <t>производст. практики / 
преддипл. практика</t>
    </r>
    <r>
      <rPr>
        <i/>
        <sz val="10"/>
        <color indexed="8"/>
        <rFont val="Times New Roman"/>
        <family val="1"/>
      </rPr>
      <t xml:space="preserve"> </t>
    </r>
  </si>
  <si>
    <t>ОГСЭ.05</t>
  </si>
  <si>
    <t>Русский язык и культура речи</t>
  </si>
  <si>
    <t>ЕН.03</t>
  </si>
  <si>
    <t>Экологические основы природопользования</t>
  </si>
  <si>
    <t>23.02.01 Организация перевозок и управление на транспорте (автомобильном)</t>
  </si>
  <si>
    <r>
      <t>Консультации</t>
    </r>
    <r>
      <rPr>
        <sz val="10"/>
        <color indexed="8"/>
        <rFont val="Times New Roman"/>
        <family val="1"/>
      </rPr>
      <t xml:space="preserve"> из расчета 4 часа на одного обучающегося на каждый учебный год</t>
    </r>
  </si>
  <si>
    <t>дз</t>
  </si>
  <si>
    <t>з</t>
  </si>
  <si>
    <t>Э</t>
  </si>
  <si>
    <t>Экв</t>
  </si>
  <si>
    <t>Информационное обеспечение перевозочного процесса (на автомобильном транспорте)</t>
  </si>
  <si>
    <t>Технология перевозочного процесса (на автомобильном транспорте)</t>
  </si>
  <si>
    <t>Автоматизированные системы управления на транспорте (на автомобильном транспорте)</t>
  </si>
  <si>
    <t>Транспортно-экспедиционная деятельность (на автомобильном транспорте)</t>
  </si>
  <si>
    <t>Организация пассажирских перевозок и обслуживание пассажиров (на автомобильном транспорте)</t>
  </si>
  <si>
    <t>Организация сервисного обслуживания на транспорте (на автомобильном транспорте)</t>
  </si>
  <si>
    <t>Организация движения (на автомобильном транспорте)</t>
  </si>
  <si>
    <t>Организация транспортно-логистической деятельности (на автомобильном транспорте)</t>
  </si>
  <si>
    <t>Обеспечение грузовых перевозок (на автомобильном транспорте)</t>
  </si>
  <si>
    <t>Выполнение дипломного проекта (работы) с 04.12. по 31.12 (всего 4 нед.)</t>
  </si>
  <si>
    <t>Защита дипломного проекта (работы) с 19.03. по 01.04 (всего 2 нед.)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</si>
</sst>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7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textRotation="90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1" fontId="50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1" fontId="47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53" fillId="0" borderId="10" xfId="0" applyFont="1" applyBorder="1" applyAlignment="1">
      <alignment wrapText="1"/>
    </xf>
    <xf numFmtId="0" fontId="47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justify" wrapText="1"/>
    </xf>
    <xf numFmtId="0" fontId="51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wrapText="1"/>
    </xf>
    <xf numFmtId="1" fontId="47" fillId="33" borderId="10" xfId="0" applyNumberFormat="1" applyFont="1" applyFill="1" applyBorder="1" applyAlignment="1">
      <alignment horizontal="center" wrapText="1"/>
    </xf>
    <xf numFmtId="1" fontId="50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50" fillId="0" borderId="10" xfId="0" applyFont="1" applyBorder="1" applyAlignment="1">
      <alignment horizontal="justify" wrapText="1"/>
    </xf>
    <xf numFmtId="0" fontId="51" fillId="0" borderId="10" xfId="0" applyFont="1" applyBorder="1" applyAlignment="1">
      <alignment horizontal="justify" wrapText="1"/>
    </xf>
    <xf numFmtId="168" fontId="47" fillId="0" borderId="10" xfId="0" applyNumberFormat="1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justify" wrapText="1"/>
    </xf>
    <xf numFmtId="0" fontId="47" fillId="0" borderId="10" xfId="0" applyFont="1" applyFill="1" applyBorder="1" applyAlignment="1">
      <alignment horizontal="justify" wrapText="1"/>
    </xf>
    <xf numFmtId="0" fontId="51" fillId="0" borderId="10" xfId="0" applyFont="1" applyFill="1" applyBorder="1" applyAlignment="1">
      <alignment horizontal="justify" wrapText="1"/>
    </xf>
    <xf numFmtId="0" fontId="47" fillId="0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right" wrapText="1"/>
    </xf>
    <xf numFmtId="0" fontId="5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50" fillId="0" borderId="10" xfId="0" applyFont="1" applyBorder="1" applyAlignment="1">
      <alignment horizontal="right"/>
    </xf>
    <xf numFmtId="1" fontId="55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5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view="pageBreakPreview" zoomScale="67" zoomScaleSheetLayoutView="67" workbookViewId="0" topLeftCell="A34">
      <selection activeCell="W59" sqref="W59"/>
    </sheetView>
  </sheetViews>
  <sheetFormatPr defaultColWidth="9.140625" defaultRowHeight="15"/>
  <cols>
    <col min="1" max="1" width="9.57421875" style="0" customWidth="1"/>
    <col min="2" max="2" width="44.57421875" style="0" customWidth="1"/>
    <col min="3" max="5" width="3.00390625" style="0" customWidth="1"/>
    <col min="6" max="6" width="3.57421875" style="0" customWidth="1"/>
    <col min="7" max="7" width="3.00390625" style="0" customWidth="1"/>
    <col min="8" max="8" width="3.57421875" style="0" customWidth="1"/>
    <col min="9" max="10" width="3.00390625" style="0" customWidth="1"/>
    <col min="11" max="11" width="4.140625" style="0" customWidth="1"/>
    <col min="12" max="25" width="8.140625" style="0" customWidth="1"/>
  </cols>
  <sheetData>
    <row r="1" spans="1:25" ht="17.25">
      <c r="A1" s="65" t="s">
        <v>122</v>
      </c>
      <c r="B1" s="65"/>
      <c r="C1" s="65"/>
      <c r="D1" s="65"/>
      <c r="E1" s="65"/>
      <c r="F1" s="65"/>
      <c r="G1" s="65"/>
      <c r="H1" s="65"/>
      <c r="I1" s="65"/>
      <c r="J1" s="52">
        <v>2017</v>
      </c>
      <c r="K1" s="52"/>
      <c r="L1" s="52"/>
      <c r="M1" s="52" t="s">
        <v>128</v>
      </c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29.25" customHeight="1">
      <c r="A2" s="59" t="s">
        <v>0</v>
      </c>
      <c r="B2" s="64" t="s">
        <v>1</v>
      </c>
      <c r="C2" s="64" t="s">
        <v>2</v>
      </c>
      <c r="D2" s="64"/>
      <c r="E2" s="64"/>
      <c r="F2" s="64"/>
      <c r="G2" s="64"/>
      <c r="H2" s="64"/>
      <c r="I2" s="64"/>
      <c r="J2" s="64"/>
      <c r="K2" s="68" t="s">
        <v>110</v>
      </c>
      <c r="L2" s="57" t="s">
        <v>3</v>
      </c>
      <c r="M2" s="57"/>
      <c r="N2" s="58"/>
      <c r="O2" s="58"/>
      <c r="P2" s="58"/>
      <c r="Q2" s="58"/>
      <c r="R2" s="66" t="s">
        <v>98</v>
      </c>
      <c r="S2" s="67"/>
      <c r="T2" s="67"/>
      <c r="U2" s="67"/>
      <c r="V2" s="67"/>
      <c r="W2" s="67"/>
      <c r="X2" s="67"/>
      <c r="Y2" s="67"/>
    </row>
    <row r="3" spans="1:25" ht="18.75" customHeight="1">
      <c r="A3" s="59"/>
      <c r="B3" s="64"/>
      <c r="C3" s="64"/>
      <c r="D3" s="64"/>
      <c r="E3" s="64"/>
      <c r="F3" s="64"/>
      <c r="G3" s="64"/>
      <c r="H3" s="64"/>
      <c r="I3" s="64"/>
      <c r="J3" s="64"/>
      <c r="K3" s="68"/>
      <c r="L3" s="59" t="s">
        <v>4</v>
      </c>
      <c r="M3" s="59" t="s">
        <v>65</v>
      </c>
      <c r="N3" s="57" t="s">
        <v>6</v>
      </c>
      <c r="O3" s="57"/>
      <c r="P3" s="57"/>
      <c r="Q3" s="57"/>
      <c r="R3" s="56" t="s">
        <v>107</v>
      </c>
      <c r="S3" s="56"/>
      <c r="T3" s="56" t="s">
        <v>108</v>
      </c>
      <c r="U3" s="56"/>
      <c r="V3" s="56" t="s">
        <v>8</v>
      </c>
      <c r="W3" s="56"/>
      <c r="X3" s="56" t="s">
        <v>9</v>
      </c>
      <c r="Y3" s="56"/>
    </row>
    <row r="4" spans="1:25" ht="13.5" customHeight="1">
      <c r="A4" s="59"/>
      <c r="B4" s="64"/>
      <c r="C4" s="64"/>
      <c r="D4" s="64"/>
      <c r="E4" s="64"/>
      <c r="F4" s="64"/>
      <c r="G4" s="64"/>
      <c r="H4" s="64"/>
      <c r="I4" s="64"/>
      <c r="J4" s="64"/>
      <c r="K4" s="68"/>
      <c r="L4" s="59"/>
      <c r="M4" s="59"/>
      <c r="N4" s="59" t="s">
        <v>5</v>
      </c>
      <c r="O4" s="56" t="s">
        <v>64</v>
      </c>
      <c r="P4" s="56"/>
      <c r="Q4" s="56"/>
      <c r="R4" s="61" t="s">
        <v>115</v>
      </c>
      <c r="S4" s="61" t="s">
        <v>116</v>
      </c>
      <c r="T4" s="61" t="s">
        <v>117</v>
      </c>
      <c r="U4" s="61" t="s">
        <v>118</v>
      </c>
      <c r="V4" s="61" t="s">
        <v>119</v>
      </c>
      <c r="W4" s="61" t="s">
        <v>120</v>
      </c>
      <c r="X4" s="61" t="s">
        <v>121</v>
      </c>
      <c r="Y4" s="61" t="s">
        <v>109</v>
      </c>
    </row>
    <row r="5" spans="1:25" ht="111.75" customHeight="1">
      <c r="A5" s="59"/>
      <c r="B5" s="64"/>
      <c r="C5" s="3" t="s">
        <v>88</v>
      </c>
      <c r="D5" s="3" t="s">
        <v>89</v>
      </c>
      <c r="E5" s="3" t="s">
        <v>90</v>
      </c>
      <c r="F5" s="3" t="s">
        <v>91</v>
      </c>
      <c r="G5" s="3" t="s">
        <v>92</v>
      </c>
      <c r="H5" s="3" t="s">
        <v>93</v>
      </c>
      <c r="I5" s="3" t="s">
        <v>94</v>
      </c>
      <c r="J5" s="3" t="s">
        <v>95</v>
      </c>
      <c r="K5" s="68"/>
      <c r="L5" s="59"/>
      <c r="M5" s="59"/>
      <c r="N5" s="59"/>
      <c r="O5" s="4" t="s">
        <v>7</v>
      </c>
      <c r="P5" s="4" t="s">
        <v>99</v>
      </c>
      <c r="Q5" s="5" t="s">
        <v>100</v>
      </c>
      <c r="R5" s="62"/>
      <c r="S5" s="62"/>
      <c r="T5" s="62"/>
      <c r="U5" s="62"/>
      <c r="V5" s="62"/>
      <c r="W5" s="62"/>
      <c r="X5" s="62"/>
      <c r="Y5" s="62"/>
    </row>
    <row r="6" spans="1:25" ht="14.25">
      <c r="A6" s="6">
        <v>1</v>
      </c>
      <c r="B6" s="6">
        <v>2</v>
      </c>
      <c r="C6" s="70">
        <v>3</v>
      </c>
      <c r="D6" s="70"/>
      <c r="E6" s="70"/>
      <c r="F6" s="70"/>
      <c r="G6" s="70"/>
      <c r="H6" s="70"/>
      <c r="I6" s="70"/>
      <c r="J6" s="70"/>
      <c r="K6" s="70"/>
      <c r="L6" s="6">
        <v>4</v>
      </c>
      <c r="M6" s="6">
        <v>5</v>
      </c>
      <c r="N6" s="6">
        <v>6</v>
      </c>
      <c r="O6" s="6">
        <v>7</v>
      </c>
      <c r="P6" s="6">
        <v>8</v>
      </c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  <c r="X6" s="6">
        <v>16</v>
      </c>
      <c r="Y6" s="6">
        <v>17</v>
      </c>
    </row>
    <row r="7" spans="1:25" ht="27">
      <c r="A7" s="7" t="s">
        <v>10</v>
      </c>
      <c r="B7" s="8" t="s">
        <v>11</v>
      </c>
      <c r="C7" s="8"/>
      <c r="D7" s="8"/>
      <c r="E7" s="8"/>
      <c r="F7" s="8"/>
      <c r="G7" s="8"/>
      <c r="H7" s="8"/>
      <c r="I7" s="8"/>
      <c r="J7" s="8"/>
      <c r="K7" s="9"/>
      <c r="L7" s="10">
        <f>L8+L9+L10+L11+L12</f>
        <v>842</v>
      </c>
      <c r="M7" s="10">
        <f>M8+M9+M10+M11+M12</f>
        <v>786</v>
      </c>
      <c r="N7" s="10">
        <f>N8+N9+N10+N11+N12</f>
        <v>56</v>
      </c>
      <c r="O7" s="10">
        <f>O8+O9+O10+O11+O12</f>
        <v>18</v>
      </c>
      <c r="P7" s="10">
        <f>P8+P9+P10+P11+P12</f>
        <v>38</v>
      </c>
      <c r="Q7" s="10"/>
      <c r="R7" s="10"/>
      <c r="S7" s="10"/>
      <c r="T7" s="10"/>
      <c r="U7" s="10"/>
      <c r="V7" s="10"/>
      <c r="W7" s="10"/>
      <c r="X7" s="10"/>
      <c r="Y7" s="10"/>
    </row>
    <row r="8" spans="1:25" ht="18" customHeight="1">
      <c r="A8" s="11" t="s">
        <v>12</v>
      </c>
      <c r="B8" s="12" t="s">
        <v>13</v>
      </c>
      <c r="C8" s="12"/>
      <c r="D8" s="12"/>
      <c r="E8" s="12" t="s">
        <v>130</v>
      </c>
      <c r="G8" s="12"/>
      <c r="H8" s="12"/>
      <c r="I8" s="12"/>
      <c r="J8" s="12"/>
      <c r="K8" s="9">
        <v>3</v>
      </c>
      <c r="L8" s="13">
        <v>60</v>
      </c>
      <c r="M8" s="13">
        <f aca="true" t="shared" si="0" ref="M8:M51">L8-N8</f>
        <v>52</v>
      </c>
      <c r="N8" s="13">
        <v>8</v>
      </c>
      <c r="O8" s="9">
        <v>6</v>
      </c>
      <c r="P8" s="9">
        <v>2</v>
      </c>
      <c r="Q8" s="9"/>
      <c r="R8" s="1"/>
      <c r="S8" s="1"/>
      <c r="T8" s="12">
        <v>8</v>
      </c>
      <c r="U8" s="12"/>
      <c r="V8" s="12"/>
      <c r="W8" s="12"/>
      <c r="X8" s="12"/>
      <c r="Y8" s="12"/>
    </row>
    <row r="9" spans="1:25" ht="18" customHeight="1">
      <c r="A9" s="11" t="s">
        <v>14</v>
      </c>
      <c r="B9" s="12" t="s">
        <v>15</v>
      </c>
      <c r="C9" s="12" t="s">
        <v>130</v>
      </c>
      <c r="E9" s="12"/>
      <c r="F9" s="12"/>
      <c r="G9" s="12"/>
      <c r="H9" s="12"/>
      <c r="I9" s="12"/>
      <c r="J9" s="12"/>
      <c r="K9" s="9">
        <v>1</v>
      </c>
      <c r="L9" s="13">
        <v>60</v>
      </c>
      <c r="M9" s="13">
        <f t="shared" si="0"/>
        <v>52</v>
      </c>
      <c r="N9" s="13">
        <v>8</v>
      </c>
      <c r="O9" s="9">
        <v>6</v>
      </c>
      <c r="P9" s="9">
        <v>2</v>
      </c>
      <c r="Q9" s="9"/>
      <c r="R9" s="1">
        <v>8</v>
      </c>
      <c r="S9" s="1"/>
      <c r="T9" s="12"/>
      <c r="U9" s="12"/>
      <c r="V9" s="12"/>
      <c r="W9" s="12"/>
      <c r="X9" s="12"/>
      <c r="Y9" s="12"/>
    </row>
    <row r="10" spans="1:25" ht="18" customHeight="1">
      <c r="A10" s="11" t="s">
        <v>16</v>
      </c>
      <c r="B10" s="12" t="s">
        <v>17</v>
      </c>
      <c r="C10" s="12"/>
      <c r="D10" s="12"/>
      <c r="E10" s="12"/>
      <c r="F10" s="12"/>
      <c r="G10" s="12"/>
      <c r="H10" s="12" t="s">
        <v>130</v>
      </c>
      <c r="I10" s="12"/>
      <c r="J10" s="12"/>
      <c r="K10" s="9">
        <v>3.5</v>
      </c>
      <c r="L10" s="13">
        <v>272</v>
      </c>
      <c r="M10" s="13">
        <f t="shared" si="0"/>
        <v>242</v>
      </c>
      <c r="N10" s="13">
        <v>30</v>
      </c>
      <c r="O10" s="9">
        <v>0</v>
      </c>
      <c r="P10" s="9">
        <v>30</v>
      </c>
      <c r="Q10" s="9"/>
      <c r="R10" s="1">
        <v>8</v>
      </c>
      <c r="S10" s="1">
        <v>2</v>
      </c>
      <c r="T10" s="12">
        <v>6</v>
      </c>
      <c r="U10" s="12">
        <v>4</v>
      </c>
      <c r="V10" s="12">
        <v>6</v>
      </c>
      <c r="W10" s="12">
        <v>4</v>
      </c>
      <c r="X10" s="12"/>
      <c r="Y10" s="12"/>
    </row>
    <row r="11" spans="1:25" ht="18" customHeight="1">
      <c r="A11" s="11" t="s">
        <v>18</v>
      </c>
      <c r="B11" s="12" t="s">
        <v>19</v>
      </c>
      <c r="C11" s="12" t="s">
        <v>131</v>
      </c>
      <c r="E11" s="12"/>
      <c r="F11" s="12"/>
      <c r="G11" s="12"/>
      <c r="H11" s="12"/>
      <c r="I11" s="12"/>
      <c r="J11" s="12"/>
      <c r="K11" s="9"/>
      <c r="L11" s="13">
        <v>320</v>
      </c>
      <c r="M11" s="13">
        <f t="shared" si="0"/>
        <v>316</v>
      </c>
      <c r="N11" s="13">
        <v>4</v>
      </c>
      <c r="O11" s="9">
        <v>2</v>
      </c>
      <c r="P11" s="9">
        <v>2</v>
      </c>
      <c r="Q11" s="9"/>
      <c r="R11" s="1">
        <v>4</v>
      </c>
      <c r="S11" s="1"/>
      <c r="T11" s="12"/>
      <c r="U11" s="12"/>
      <c r="V11" s="12"/>
      <c r="W11" s="12"/>
      <c r="X11" s="12"/>
      <c r="Y11" s="12"/>
    </row>
    <row r="12" spans="1:25" ht="18" customHeight="1">
      <c r="A12" s="17" t="s">
        <v>124</v>
      </c>
      <c r="B12" s="20" t="s">
        <v>125</v>
      </c>
      <c r="C12" s="12" t="s">
        <v>130</v>
      </c>
      <c r="E12" s="12"/>
      <c r="F12" s="12"/>
      <c r="G12" s="12"/>
      <c r="H12" s="12"/>
      <c r="I12" s="12"/>
      <c r="J12" s="12"/>
      <c r="K12" s="9">
        <v>1</v>
      </c>
      <c r="L12" s="13">
        <v>130</v>
      </c>
      <c r="M12" s="13">
        <f t="shared" si="0"/>
        <v>124</v>
      </c>
      <c r="N12" s="13">
        <v>6</v>
      </c>
      <c r="O12" s="9">
        <v>4</v>
      </c>
      <c r="P12" s="9">
        <v>2</v>
      </c>
      <c r="Q12" s="9"/>
      <c r="R12" s="50">
        <v>6</v>
      </c>
      <c r="S12" s="50"/>
      <c r="T12" s="12"/>
      <c r="U12" s="12"/>
      <c r="V12" s="12"/>
      <c r="W12" s="12"/>
      <c r="X12" s="12"/>
      <c r="Y12" s="12"/>
    </row>
    <row r="13" spans="1:25" ht="27">
      <c r="A13" s="7" t="s">
        <v>20</v>
      </c>
      <c r="B13" s="8" t="s">
        <v>21</v>
      </c>
      <c r="C13" s="8"/>
      <c r="D13" s="8"/>
      <c r="E13" s="8"/>
      <c r="F13" s="8"/>
      <c r="G13" s="8"/>
      <c r="H13" s="8"/>
      <c r="I13" s="8"/>
      <c r="J13" s="8"/>
      <c r="K13" s="9"/>
      <c r="L13" s="10">
        <f>L14+L15+L16</f>
        <v>288</v>
      </c>
      <c r="M13" s="10">
        <f>M14+M15+M16</f>
        <v>262</v>
      </c>
      <c r="N13" s="10">
        <f>N14+N15+N16</f>
        <v>26</v>
      </c>
      <c r="O13" s="10">
        <f>O14+O15+O16</f>
        <v>12</v>
      </c>
      <c r="P13" s="10">
        <f>P14+P15+P16</f>
        <v>14</v>
      </c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8" customHeight="1">
      <c r="A14" s="11" t="s">
        <v>22</v>
      </c>
      <c r="B14" s="12" t="s">
        <v>23</v>
      </c>
      <c r="C14" s="12"/>
      <c r="D14" s="12" t="s">
        <v>130</v>
      </c>
      <c r="E14" s="12"/>
      <c r="F14" s="12"/>
      <c r="G14" s="12"/>
      <c r="H14" s="12"/>
      <c r="I14" s="12"/>
      <c r="J14" s="12"/>
      <c r="K14" s="9">
        <v>2</v>
      </c>
      <c r="L14" s="13">
        <v>110</v>
      </c>
      <c r="M14" s="13">
        <f t="shared" si="0"/>
        <v>100</v>
      </c>
      <c r="N14" s="13">
        <v>10</v>
      </c>
      <c r="O14" s="14">
        <v>4</v>
      </c>
      <c r="P14" s="9">
        <v>6</v>
      </c>
      <c r="Q14" s="13"/>
      <c r="R14" s="13">
        <v>4</v>
      </c>
      <c r="S14" s="13">
        <v>6</v>
      </c>
      <c r="T14" s="12"/>
      <c r="U14" s="12"/>
      <c r="V14" s="12"/>
      <c r="W14" s="12"/>
      <c r="X14" s="12"/>
      <c r="Y14" s="12"/>
    </row>
    <row r="15" spans="1:25" ht="18" customHeight="1">
      <c r="A15" s="11" t="s">
        <v>24</v>
      </c>
      <c r="B15" s="12" t="s">
        <v>25</v>
      </c>
      <c r="C15" s="12" t="s">
        <v>130</v>
      </c>
      <c r="E15" s="12"/>
      <c r="F15" s="12"/>
      <c r="G15" s="12"/>
      <c r="H15" s="12"/>
      <c r="I15" s="12"/>
      <c r="J15" s="12"/>
      <c r="K15" s="9"/>
      <c r="L15" s="13">
        <v>112</v>
      </c>
      <c r="M15" s="13">
        <f t="shared" si="0"/>
        <v>102</v>
      </c>
      <c r="N15" s="13">
        <v>10</v>
      </c>
      <c r="O15" s="14">
        <v>4</v>
      </c>
      <c r="P15" s="9">
        <v>6</v>
      </c>
      <c r="Q15" s="13"/>
      <c r="R15" s="13">
        <v>10</v>
      </c>
      <c r="S15" s="13"/>
      <c r="T15" s="12"/>
      <c r="U15" s="12"/>
      <c r="V15" s="12"/>
      <c r="W15" s="12"/>
      <c r="X15" s="12"/>
      <c r="Y15" s="12"/>
    </row>
    <row r="16" spans="1:25" ht="18" customHeight="1">
      <c r="A16" s="17" t="s">
        <v>126</v>
      </c>
      <c r="B16" s="20" t="s">
        <v>127</v>
      </c>
      <c r="C16" s="12"/>
      <c r="D16" s="12"/>
      <c r="E16" s="12" t="s">
        <v>130</v>
      </c>
      <c r="G16" s="12"/>
      <c r="H16" s="12"/>
      <c r="I16" s="12"/>
      <c r="J16" s="12"/>
      <c r="K16" s="9"/>
      <c r="L16" s="13">
        <v>66</v>
      </c>
      <c r="M16" s="13">
        <f t="shared" si="0"/>
        <v>60</v>
      </c>
      <c r="N16" s="13">
        <v>6</v>
      </c>
      <c r="O16" s="14">
        <v>4</v>
      </c>
      <c r="P16" s="9">
        <v>2</v>
      </c>
      <c r="Q16" s="13"/>
      <c r="R16" s="13"/>
      <c r="S16" s="13"/>
      <c r="T16" s="12">
        <v>6</v>
      </c>
      <c r="U16" s="12"/>
      <c r="V16" s="12"/>
      <c r="W16" s="12"/>
      <c r="X16" s="12"/>
      <c r="Y16" s="12"/>
    </row>
    <row r="17" spans="1:25" ht="14.25">
      <c r="A17" s="7" t="s">
        <v>26</v>
      </c>
      <c r="B17" s="8" t="s">
        <v>27</v>
      </c>
      <c r="C17" s="8"/>
      <c r="D17" s="8"/>
      <c r="E17" s="8"/>
      <c r="F17" s="8"/>
      <c r="G17" s="8"/>
      <c r="H17" s="8"/>
      <c r="I17" s="8"/>
      <c r="J17" s="8"/>
      <c r="K17" s="9"/>
      <c r="L17" s="10">
        <f aca="true" t="shared" si="1" ref="L17:Q17">L18+L32</f>
        <v>3406</v>
      </c>
      <c r="M17" s="10">
        <f t="shared" si="1"/>
        <v>3008</v>
      </c>
      <c r="N17" s="10">
        <f t="shared" si="1"/>
        <v>398</v>
      </c>
      <c r="O17" s="10">
        <f t="shared" si="1"/>
        <v>228</v>
      </c>
      <c r="P17" s="10">
        <f t="shared" si="1"/>
        <v>128</v>
      </c>
      <c r="Q17" s="10">
        <f t="shared" si="1"/>
        <v>42</v>
      </c>
      <c r="R17" s="10"/>
      <c r="S17" s="10"/>
      <c r="T17" s="10"/>
      <c r="U17" s="10"/>
      <c r="V17" s="10"/>
      <c r="W17" s="10"/>
      <c r="X17" s="10"/>
      <c r="Y17" s="10"/>
    </row>
    <row r="18" spans="1:25" ht="14.25">
      <c r="A18" s="7" t="s">
        <v>28</v>
      </c>
      <c r="B18" s="8" t="s">
        <v>29</v>
      </c>
      <c r="C18" s="8"/>
      <c r="D18" s="8"/>
      <c r="E18" s="8"/>
      <c r="F18" s="8"/>
      <c r="G18" s="8"/>
      <c r="H18" s="8"/>
      <c r="I18" s="8"/>
      <c r="J18" s="8"/>
      <c r="K18" s="9"/>
      <c r="L18" s="10">
        <f>L19+L20+L21+L22+L23+L24+L25+L26+L27+L28+L29+L30+L31</f>
        <v>1656</v>
      </c>
      <c r="M18" s="10">
        <f>M19+M20+M21+M22+M23+M24+M25+M26+M27+M28+M29+M30+M31</f>
        <v>1504</v>
      </c>
      <c r="N18" s="10">
        <f>N19+N20+N21+N22+N23+N24+N25+N26+N27+N28+N29+N30+N31</f>
        <v>152</v>
      </c>
      <c r="O18" s="10">
        <f>O19+O20+O21+O22+O23+O24+O25+O26+O27+O28+O29+O30+O31</f>
        <v>84</v>
      </c>
      <c r="P18" s="10">
        <f>P19+P20+P21+P22+P23+P24+P25+P26+P27+P28+P29+P30+P31</f>
        <v>54</v>
      </c>
      <c r="Q18" s="10">
        <f>Q19+Q20+Q21+Q22+Q23+Q24+Q25+Q26+Q27+Q28+Q30+Q31</f>
        <v>14</v>
      </c>
      <c r="R18" s="10"/>
      <c r="S18" s="10"/>
      <c r="T18" s="10"/>
      <c r="U18" s="10"/>
      <c r="V18" s="10"/>
      <c r="W18" s="10"/>
      <c r="X18" s="10"/>
      <c r="Y18" s="10"/>
    </row>
    <row r="19" spans="1:25" ht="18" customHeight="1">
      <c r="A19" s="11" t="s">
        <v>70</v>
      </c>
      <c r="B19" s="12" t="s">
        <v>30</v>
      </c>
      <c r="C19" s="12"/>
      <c r="D19" s="12" t="s">
        <v>130</v>
      </c>
      <c r="E19" s="12"/>
      <c r="F19" s="12"/>
      <c r="G19" s="12"/>
      <c r="H19" s="12"/>
      <c r="I19" s="12"/>
      <c r="J19" s="12"/>
      <c r="K19" s="9">
        <v>2</v>
      </c>
      <c r="L19" s="13">
        <v>98</v>
      </c>
      <c r="M19" s="13">
        <f t="shared" si="0"/>
        <v>90</v>
      </c>
      <c r="N19" s="13">
        <v>8</v>
      </c>
      <c r="O19" s="13">
        <v>2</v>
      </c>
      <c r="P19" s="9">
        <v>6</v>
      </c>
      <c r="Q19" s="9"/>
      <c r="R19" s="1">
        <v>2</v>
      </c>
      <c r="S19" s="1">
        <v>6</v>
      </c>
      <c r="T19" s="12"/>
      <c r="U19" s="12"/>
      <c r="V19" s="12"/>
      <c r="W19" s="12"/>
      <c r="X19" s="12"/>
      <c r="Y19" s="12"/>
    </row>
    <row r="20" spans="1:25" ht="18" customHeight="1">
      <c r="A20" s="11" t="s">
        <v>71</v>
      </c>
      <c r="B20" s="12" t="s">
        <v>31</v>
      </c>
      <c r="C20" s="12"/>
      <c r="D20" s="12" t="s">
        <v>132</v>
      </c>
      <c r="E20" s="12"/>
      <c r="F20" s="12"/>
      <c r="G20" s="12"/>
      <c r="H20" s="12"/>
      <c r="I20" s="12"/>
      <c r="J20" s="12"/>
      <c r="K20" s="9">
        <v>2</v>
      </c>
      <c r="L20" s="13">
        <v>102</v>
      </c>
      <c r="M20" s="13">
        <f t="shared" si="0"/>
        <v>94</v>
      </c>
      <c r="N20" s="13">
        <v>8</v>
      </c>
      <c r="O20" s="13">
        <v>4</v>
      </c>
      <c r="P20" s="9">
        <v>4</v>
      </c>
      <c r="Q20" s="9"/>
      <c r="R20" s="1">
        <v>4</v>
      </c>
      <c r="S20" s="1">
        <v>4</v>
      </c>
      <c r="T20" s="12"/>
      <c r="U20" s="12"/>
      <c r="V20" s="12"/>
      <c r="W20" s="12"/>
      <c r="X20" s="12"/>
      <c r="Y20" s="12"/>
    </row>
    <row r="21" spans="1:25" ht="18" customHeight="1">
      <c r="A21" s="11" t="s">
        <v>72</v>
      </c>
      <c r="B21" s="12" t="s">
        <v>32</v>
      </c>
      <c r="C21" s="12"/>
      <c r="D21" s="12"/>
      <c r="E21" s="12"/>
      <c r="F21" s="12" t="s">
        <v>130</v>
      </c>
      <c r="G21" s="12"/>
      <c r="H21" s="12"/>
      <c r="I21" s="12"/>
      <c r="J21" s="12"/>
      <c r="K21" s="9">
        <v>4</v>
      </c>
      <c r="L21" s="13">
        <v>68</v>
      </c>
      <c r="M21" s="13">
        <f t="shared" si="0"/>
        <v>60</v>
      </c>
      <c r="N21" s="13">
        <v>8</v>
      </c>
      <c r="O21" s="13">
        <v>4</v>
      </c>
      <c r="P21" s="9">
        <v>4</v>
      </c>
      <c r="Q21" s="9"/>
      <c r="R21" s="1"/>
      <c r="S21" s="1"/>
      <c r="T21" s="12"/>
      <c r="U21" s="12">
        <v>8</v>
      </c>
      <c r="V21" s="12"/>
      <c r="W21" s="12"/>
      <c r="X21" s="12"/>
      <c r="Y21" s="12"/>
    </row>
    <row r="22" spans="1:25" s="2" customFormat="1" ht="18" customHeight="1">
      <c r="A22" s="11" t="s">
        <v>73</v>
      </c>
      <c r="B22" s="12" t="s">
        <v>66</v>
      </c>
      <c r="C22" s="12"/>
      <c r="D22" s="12"/>
      <c r="E22" s="12"/>
      <c r="F22" s="12"/>
      <c r="G22" s="12"/>
      <c r="H22" s="12" t="s">
        <v>132</v>
      </c>
      <c r="I22" s="12"/>
      <c r="J22" s="12"/>
      <c r="K22" s="9">
        <v>6</v>
      </c>
      <c r="L22" s="13">
        <v>102</v>
      </c>
      <c r="M22" s="13">
        <f t="shared" si="0"/>
        <v>92</v>
      </c>
      <c r="N22" s="13">
        <v>10</v>
      </c>
      <c r="O22" s="13">
        <v>6</v>
      </c>
      <c r="P22" s="9">
        <v>4</v>
      </c>
      <c r="Q22" s="9"/>
      <c r="R22" s="1"/>
      <c r="S22" s="1"/>
      <c r="T22" s="12"/>
      <c r="U22" s="12"/>
      <c r="V22" s="12">
        <v>6</v>
      </c>
      <c r="W22" s="12">
        <v>4</v>
      </c>
      <c r="X22" s="12"/>
      <c r="Y22" s="12"/>
    </row>
    <row r="23" spans="1:25" ht="24.75" customHeight="1">
      <c r="A23" s="11" t="s">
        <v>74</v>
      </c>
      <c r="B23" s="12" t="s">
        <v>67</v>
      </c>
      <c r="C23" s="12"/>
      <c r="D23" s="12"/>
      <c r="F23" s="12" t="s">
        <v>132</v>
      </c>
      <c r="G23" s="12"/>
      <c r="H23" s="12"/>
      <c r="I23" s="12"/>
      <c r="J23" s="12"/>
      <c r="K23" s="15">
        <v>2.4</v>
      </c>
      <c r="L23" s="13">
        <v>357</v>
      </c>
      <c r="M23" s="13">
        <f t="shared" si="0"/>
        <v>329</v>
      </c>
      <c r="N23" s="13">
        <v>28</v>
      </c>
      <c r="O23" s="13">
        <v>18</v>
      </c>
      <c r="P23" s="9">
        <v>10</v>
      </c>
      <c r="Q23" s="9"/>
      <c r="R23" s="1">
        <v>6</v>
      </c>
      <c r="S23" s="1">
        <v>14</v>
      </c>
      <c r="T23" s="12"/>
      <c r="U23" s="12">
        <v>8</v>
      </c>
      <c r="V23" s="12"/>
      <c r="W23" s="12"/>
      <c r="X23" s="12"/>
      <c r="Y23" s="12"/>
    </row>
    <row r="24" spans="1:25" ht="25.5" customHeight="1">
      <c r="A24" s="11" t="s">
        <v>75</v>
      </c>
      <c r="B24" s="12" t="s">
        <v>33</v>
      </c>
      <c r="C24" s="12"/>
      <c r="D24" s="12"/>
      <c r="E24" s="12"/>
      <c r="F24" s="12"/>
      <c r="G24" s="12"/>
      <c r="H24" s="12" t="s">
        <v>132</v>
      </c>
      <c r="I24" s="12"/>
      <c r="J24" s="12"/>
      <c r="K24" s="9">
        <v>6</v>
      </c>
      <c r="L24" s="13">
        <v>144</v>
      </c>
      <c r="M24" s="13">
        <f t="shared" si="0"/>
        <v>134</v>
      </c>
      <c r="N24" s="13">
        <v>10</v>
      </c>
      <c r="O24" s="13">
        <v>6</v>
      </c>
      <c r="P24" s="13">
        <v>4</v>
      </c>
      <c r="Q24" s="9"/>
      <c r="R24" s="1"/>
      <c r="S24" s="1"/>
      <c r="T24" s="12"/>
      <c r="U24" s="12"/>
      <c r="V24" s="12">
        <v>6</v>
      </c>
      <c r="W24" s="12">
        <v>4</v>
      </c>
      <c r="X24" s="12"/>
      <c r="Y24" s="12"/>
    </row>
    <row r="25" spans="1:25" ht="18" customHeight="1">
      <c r="A25" s="11" t="s">
        <v>69</v>
      </c>
      <c r="B25" s="12" t="s">
        <v>34</v>
      </c>
      <c r="C25" s="12" t="s">
        <v>130</v>
      </c>
      <c r="E25" s="12"/>
      <c r="F25" s="12"/>
      <c r="G25" s="12"/>
      <c r="H25" s="12"/>
      <c r="I25" s="12"/>
      <c r="J25" s="12"/>
      <c r="K25" s="9">
        <v>1</v>
      </c>
      <c r="L25" s="13">
        <v>76</v>
      </c>
      <c r="M25" s="13">
        <f t="shared" si="0"/>
        <v>68</v>
      </c>
      <c r="N25" s="13">
        <v>8</v>
      </c>
      <c r="O25" s="13">
        <v>6</v>
      </c>
      <c r="P25" s="9">
        <v>2</v>
      </c>
      <c r="Q25" s="9"/>
      <c r="R25" s="1">
        <v>8</v>
      </c>
      <c r="S25" s="1"/>
      <c r="T25" s="12"/>
      <c r="U25" s="12"/>
      <c r="V25" s="16"/>
      <c r="W25" s="16"/>
      <c r="X25" s="12"/>
      <c r="Y25" s="12"/>
    </row>
    <row r="26" spans="1:25" ht="18" customHeight="1">
      <c r="A26" s="11" t="s">
        <v>68</v>
      </c>
      <c r="B26" s="12" t="s">
        <v>35</v>
      </c>
      <c r="C26" s="12"/>
      <c r="D26" s="12"/>
      <c r="E26" s="12" t="s">
        <v>130</v>
      </c>
      <c r="G26" s="12"/>
      <c r="H26" s="12"/>
      <c r="I26" s="12"/>
      <c r="J26" s="12"/>
      <c r="K26" s="9">
        <v>3</v>
      </c>
      <c r="L26" s="13">
        <v>102</v>
      </c>
      <c r="M26" s="13">
        <f t="shared" si="0"/>
        <v>94</v>
      </c>
      <c r="N26" s="13">
        <v>8</v>
      </c>
      <c r="O26" s="13">
        <v>4</v>
      </c>
      <c r="P26" s="9">
        <v>4</v>
      </c>
      <c r="Q26" s="9"/>
      <c r="R26" s="1"/>
      <c r="S26" s="1"/>
      <c r="T26" s="12">
        <v>8</v>
      </c>
      <c r="U26" s="12"/>
      <c r="V26" s="12"/>
      <c r="W26" s="12"/>
      <c r="X26" s="12"/>
      <c r="Y26" s="12"/>
    </row>
    <row r="27" spans="1:25" ht="18" customHeight="1">
      <c r="A27" s="17" t="s">
        <v>106</v>
      </c>
      <c r="B27" s="18" t="s">
        <v>78</v>
      </c>
      <c r="C27" s="19"/>
      <c r="D27" s="19"/>
      <c r="E27" s="19"/>
      <c r="F27" s="19"/>
      <c r="G27" s="19"/>
      <c r="H27" s="19" t="s">
        <v>130</v>
      </c>
      <c r="I27" s="19"/>
      <c r="J27" s="12"/>
      <c r="K27" s="9">
        <v>6</v>
      </c>
      <c r="L27" s="13">
        <v>117</v>
      </c>
      <c r="M27" s="13">
        <f t="shared" si="0"/>
        <v>109</v>
      </c>
      <c r="N27" s="13">
        <v>8</v>
      </c>
      <c r="O27" s="13">
        <v>6</v>
      </c>
      <c r="P27" s="9">
        <v>2</v>
      </c>
      <c r="Q27" s="9"/>
      <c r="R27" s="1"/>
      <c r="S27" s="1"/>
      <c r="T27" s="12"/>
      <c r="U27" s="12"/>
      <c r="V27" s="12">
        <v>4</v>
      </c>
      <c r="W27" s="12">
        <v>4</v>
      </c>
      <c r="X27" s="12"/>
      <c r="Y27" s="12"/>
    </row>
    <row r="28" spans="1:25" ht="18" customHeight="1">
      <c r="A28" s="17" t="s">
        <v>104</v>
      </c>
      <c r="B28" s="20" t="s">
        <v>76</v>
      </c>
      <c r="C28" s="12"/>
      <c r="D28" s="12"/>
      <c r="E28" s="12"/>
      <c r="F28" s="12"/>
      <c r="G28" s="12"/>
      <c r="H28" s="12" t="s">
        <v>132</v>
      </c>
      <c r="I28" s="12"/>
      <c r="J28" s="12"/>
      <c r="K28" s="21">
        <v>6</v>
      </c>
      <c r="L28" s="13">
        <v>160</v>
      </c>
      <c r="M28" s="13">
        <f t="shared" si="0"/>
        <v>132</v>
      </c>
      <c r="N28" s="13">
        <v>28</v>
      </c>
      <c r="O28" s="13">
        <v>10</v>
      </c>
      <c r="P28" s="9">
        <v>4</v>
      </c>
      <c r="Q28" s="9">
        <v>14</v>
      </c>
      <c r="R28" s="1"/>
      <c r="S28" s="1"/>
      <c r="T28" s="12"/>
      <c r="U28" s="12"/>
      <c r="V28" s="12">
        <v>18</v>
      </c>
      <c r="W28" s="12">
        <v>10</v>
      </c>
      <c r="X28" s="12"/>
      <c r="Y28" s="12"/>
    </row>
    <row r="29" spans="1:25" ht="18" customHeight="1">
      <c r="A29" s="17" t="s">
        <v>103</v>
      </c>
      <c r="B29" s="20" t="s">
        <v>97</v>
      </c>
      <c r="C29" s="12"/>
      <c r="D29" s="12"/>
      <c r="E29" s="12"/>
      <c r="F29" s="12"/>
      <c r="G29" s="12"/>
      <c r="H29" s="12" t="s">
        <v>130</v>
      </c>
      <c r="I29" s="12"/>
      <c r="J29" s="12"/>
      <c r="K29" s="9"/>
      <c r="L29" s="13">
        <v>74</v>
      </c>
      <c r="M29" s="13">
        <f t="shared" si="0"/>
        <v>66</v>
      </c>
      <c r="N29" s="13">
        <v>8</v>
      </c>
      <c r="O29" s="13">
        <v>6</v>
      </c>
      <c r="P29" s="9">
        <v>2</v>
      </c>
      <c r="Q29" s="9"/>
      <c r="R29" s="1"/>
      <c r="S29" s="1"/>
      <c r="T29" s="12"/>
      <c r="U29" s="12"/>
      <c r="V29" s="12">
        <v>4</v>
      </c>
      <c r="W29" s="12">
        <v>4</v>
      </c>
      <c r="X29" s="12"/>
      <c r="Y29" s="12"/>
    </row>
    <row r="30" spans="1:25" ht="18" customHeight="1">
      <c r="A30" s="17" t="s">
        <v>102</v>
      </c>
      <c r="B30" s="20" t="s">
        <v>111</v>
      </c>
      <c r="C30" s="12"/>
      <c r="D30" s="12"/>
      <c r="E30" s="12"/>
      <c r="F30" s="12" t="s">
        <v>132</v>
      </c>
      <c r="H30" s="12"/>
      <c r="I30" s="12"/>
      <c r="J30" s="12"/>
      <c r="K30" s="9">
        <v>4</v>
      </c>
      <c r="L30" s="13">
        <v>140</v>
      </c>
      <c r="M30" s="13">
        <f t="shared" si="0"/>
        <v>130</v>
      </c>
      <c r="N30" s="13">
        <v>10</v>
      </c>
      <c r="O30" s="13">
        <v>6</v>
      </c>
      <c r="P30" s="9">
        <v>4</v>
      </c>
      <c r="Q30" s="9"/>
      <c r="R30" s="1"/>
      <c r="S30" s="1"/>
      <c r="T30" s="12"/>
      <c r="U30" s="12">
        <v>10</v>
      </c>
      <c r="V30" s="12"/>
      <c r="W30" s="12"/>
      <c r="X30" s="12"/>
      <c r="Y30" s="12"/>
    </row>
    <row r="31" spans="1:25" ht="18" customHeight="1">
      <c r="A31" s="17" t="s">
        <v>105</v>
      </c>
      <c r="B31" s="20" t="s">
        <v>77</v>
      </c>
      <c r="C31" s="12"/>
      <c r="D31" s="12"/>
      <c r="E31" s="12" t="s">
        <v>130</v>
      </c>
      <c r="G31" s="12"/>
      <c r="H31" s="12"/>
      <c r="I31" s="12"/>
      <c r="J31" s="12"/>
      <c r="K31" s="9">
        <v>3</v>
      </c>
      <c r="L31" s="13">
        <v>116</v>
      </c>
      <c r="M31" s="13">
        <f t="shared" si="0"/>
        <v>106</v>
      </c>
      <c r="N31" s="13">
        <v>10</v>
      </c>
      <c r="O31" s="13">
        <v>6</v>
      </c>
      <c r="P31" s="9">
        <v>4</v>
      </c>
      <c r="Q31" s="9"/>
      <c r="R31" s="1"/>
      <c r="S31" s="1"/>
      <c r="T31" s="12">
        <v>10</v>
      </c>
      <c r="U31" s="12"/>
      <c r="V31" s="12"/>
      <c r="W31" s="12"/>
      <c r="X31" s="12"/>
      <c r="Y31" s="12"/>
    </row>
    <row r="32" spans="1:25" ht="14.25">
      <c r="A32" s="7" t="s">
        <v>36</v>
      </c>
      <c r="B32" s="8" t="s">
        <v>37</v>
      </c>
      <c r="C32" s="8"/>
      <c r="D32" s="8"/>
      <c r="E32" s="8"/>
      <c r="F32" s="8"/>
      <c r="G32" s="8"/>
      <c r="H32" s="8"/>
      <c r="I32" s="8"/>
      <c r="J32" s="8"/>
      <c r="K32" s="9"/>
      <c r="L32" s="10">
        <f aca="true" t="shared" si="2" ref="L32:Q32">L33+L39+L44+L50</f>
        <v>1750</v>
      </c>
      <c r="M32" s="10">
        <f t="shared" si="2"/>
        <v>1504</v>
      </c>
      <c r="N32" s="10">
        <f t="shared" si="2"/>
        <v>246</v>
      </c>
      <c r="O32" s="10">
        <f t="shared" si="2"/>
        <v>144</v>
      </c>
      <c r="P32" s="10">
        <f t="shared" si="2"/>
        <v>74</v>
      </c>
      <c r="Q32" s="10">
        <f t="shared" si="2"/>
        <v>28</v>
      </c>
      <c r="R32" s="14"/>
      <c r="S32" s="1"/>
      <c r="T32" s="22"/>
      <c r="U32" s="22"/>
      <c r="V32" s="22"/>
      <c r="W32" s="22"/>
      <c r="X32" s="22"/>
      <c r="Y32" s="22"/>
    </row>
    <row r="33" spans="1:25" s="2" customFormat="1" ht="27">
      <c r="A33" s="7" t="s">
        <v>38</v>
      </c>
      <c r="B33" s="8" t="s">
        <v>79</v>
      </c>
      <c r="C33" s="8"/>
      <c r="D33" s="8"/>
      <c r="E33" s="8"/>
      <c r="F33" s="11" t="s">
        <v>133</v>
      </c>
      <c r="G33" s="8"/>
      <c r="H33" s="8"/>
      <c r="I33" s="8"/>
      <c r="J33" s="8"/>
      <c r="K33" s="9"/>
      <c r="L33" s="10">
        <f>SUM(L34:L36)</f>
        <v>504</v>
      </c>
      <c r="M33" s="10">
        <f t="shared" si="0"/>
        <v>424</v>
      </c>
      <c r="N33" s="10">
        <f>N34+N35+N36</f>
        <v>80</v>
      </c>
      <c r="O33" s="10">
        <f>SUM(O34:O36)</f>
        <v>50</v>
      </c>
      <c r="P33" s="10">
        <f>SUM(P34:P36)</f>
        <v>30</v>
      </c>
      <c r="Q33" s="10"/>
      <c r="R33" s="10"/>
      <c r="S33" s="10"/>
      <c r="T33" s="10"/>
      <c r="U33" s="10"/>
      <c r="V33" s="10"/>
      <c r="W33" s="10"/>
      <c r="X33" s="10"/>
      <c r="Y33" s="10"/>
    </row>
    <row r="34" spans="1:25" s="2" customFormat="1" ht="27" customHeight="1">
      <c r="A34" s="11" t="s">
        <v>39</v>
      </c>
      <c r="B34" s="12" t="s">
        <v>135</v>
      </c>
      <c r="C34" s="12"/>
      <c r="D34" s="12" t="s">
        <v>132</v>
      </c>
      <c r="E34" s="12"/>
      <c r="F34" s="12"/>
      <c r="G34" s="12"/>
      <c r="H34" s="12"/>
      <c r="I34" s="12"/>
      <c r="J34" s="12"/>
      <c r="K34" s="9">
        <v>2</v>
      </c>
      <c r="L34" s="13">
        <v>182</v>
      </c>
      <c r="M34" s="10">
        <f t="shared" si="0"/>
        <v>152</v>
      </c>
      <c r="N34" s="13">
        <v>30</v>
      </c>
      <c r="O34" s="13">
        <v>18</v>
      </c>
      <c r="P34" s="9">
        <v>12</v>
      </c>
      <c r="Q34" s="9"/>
      <c r="R34" s="1">
        <v>16</v>
      </c>
      <c r="S34" s="1">
        <v>14</v>
      </c>
      <c r="T34" s="12"/>
      <c r="U34" s="12"/>
      <c r="V34" s="12"/>
      <c r="W34" s="12"/>
      <c r="X34" s="12"/>
      <c r="Y34" s="12"/>
    </row>
    <row r="35" spans="1:25" s="2" customFormat="1" ht="27" customHeight="1">
      <c r="A35" s="11" t="s">
        <v>40</v>
      </c>
      <c r="B35" s="12" t="s">
        <v>134</v>
      </c>
      <c r="C35" s="12"/>
      <c r="D35" s="12" t="s">
        <v>130</v>
      </c>
      <c r="E35" s="12"/>
      <c r="F35" s="12"/>
      <c r="G35" s="12"/>
      <c r="H35" s="12"/>
      <c r="I35" s="12"/>
      <c r="J35" s="12"/>
      <c r="K35" s="9">
        <v>2</v>
      </c>
      <c r="L35" s="13">
        <v>102</v>
      </c>
      <c r="M35" s="10">
        <f t="shared" si="0"/>
        <v>86</v>
      </c>
      <c r="N35" s="13">
        <v>16</v>
      </c>
      <c r="O35" s="13">
        <v>10</v>
      </c>
      <c r="P35" s="9">
        <v>6</v>
      </c>
      <c r="Q35" s="9"/>
      <c r="R35" s="1">
        <v>6</v>
      </c>
      <c r="S35" s="1">
        <v>10</v>
      </c>
      <c r="T35" s="12"/>
      <c r="U35" s="12"/>
      <c r="V35" s="12"/>
      <c r="W35" s="12"/>
      <c r="X35" s="12"/>
      <c r="Y35" s="12"/>
    </row>
    <row r="36" spans="1:25" s="2" customFormat="1" ht="27" customHeight="1">
      <c r="A36" s="11" t="s">
        <v>41</v>
      </c>
      <c r="B36" s="23" t="s">
        <v>136</v>
      </c>
      <c r="C36" s="23"/>
      <c r="D36" s="23"/>
      <c r="E36" s="23"/>
      <c r="F36" s="12" t="s">
        <v>130</v>
      </c>
      <c r="G36" s="23"/>
      <c r="H36" s="23"/>
      <c r="I36" s="23"/>
      <c r="J36" s="23"/>
      <c r="K36" s="9">
        <v>4</v>
      </c>
      <c r="L36" s="13">
        <v>220</v>
      </c>
      <c r="M36" s="10">
        <f t="shared" si="0"/>
        <v>186</v>
      </c>
      <c r="N36" s="13">
        <v>34</v>
      </c>
      <c r="O36" s="13">
        <v>22</v>
      </c>
      <c r="P36" s="9">
        <v>12</v>
      </c>
      <c r="Q36" s="9"/>
      <c r="R36" s="1"/>
      <c r="S36" s="1"/>
      <c r="T36" s="12">
        <v>16</v>
      </c>
      <c r="U36" s="12">
        <v>18</v>
      </c>
      <c r="V36" s="12"/>
      <c r="W36" s="12"/>
      <c r="X36" s="12"/>
      <c r="Y36" s="12"/>
    </row>
    <row r="37" spans="1:25" ht="19.5" customHeight="1">
      <c r="A37" s="24" t="s">
        <v>42</v>
      </c>
      <c r="B37" s="25" t="s">
        <v>43</v>
      </c>
      <c r="C37" s="26"/>
      <c r="D37" s="26"/>
      <c r="E37" s="25"/>
      <c r="F37" s="25"/>
      <c r="G37" s="25"/>
      <c r="H37" s="25"/>
      <c r="I37" s="25"/>
      <c r="J37" s="25"/>
      <c r="K37" s="26"/>
      <c r="L37" s="27"/>
      <c r="M37" s="28"/>
      <c r="N37" s="27">
        <v>0</v>
      </c>
      <c r="O37" s="26"/>
      <c r="P37" s="26"/>
      <c r="Q37" s="26"/>
      <c r="R37" s="29"/>
      <c r="S37" s="29"/>
      <c r="T37" s="25"/>
      <c r="U37" s="25"/>
      <c r="V37" s="25"/>
      <c r="W37" s="25"/>
      <c r="X37" s="25"/>
      <c r="Y37" s="25"/>
    </row>
    <row r="38" spans="1:25" ht="19.5" customHeight="1">
      <c r="A38" s="24" t="s">
        <v>44</v>
      </c>
      <c r="B38" s="25" t="s">
        <v>45</v>
      </c>
      <c r="C38" s="26"/>
      <c r="D38" s="26"/>
      <c r="E38" s="25"/>
      <c r="F38" s="25" t="s">
        <v>131</v>
      </c>
      <c r="G38" s="25"/>
      <c r="H38" s="25"/>
      <c r="I38" s="25"/>
      <c r="J38" s="25"/>
      <c r="K38" s="26"/>
      <c r="L38" s="27"/>
      <c r="M38" s="28"/>
      <c r="N38" s="27">
        <v>180</v>
      </c>
      <c r="O38" s="26"/>
      <c r="P38" s="26"/>
      <c r="Q38" s="26"/>
      <c r="R38" s="29"/>
      <c r="S38" s="29"/>
      <c r="T38" s="25">
        <v>108</v>
      </c>
      <c r="U38" s="25">
        <v>72</v>
      </c>
      <c r="V38" s="25"/>
      <c r="W38" s="25"/>
      <c r="X38" s="25"/>
      <c r="Y38" s="25"/>
    </row>
    <row r="39" spans="1:25" s="2" customFormat="1" ht="24.75" customHeight="1">
      <c r="A39" s="7" t="s">
        <v>46</v>
      </c>
      <c r="B39" s="8" t="s">
        <v>139</v>
      </c>
      <c r="C39" s="8"/>
      <c r="D39" s="8"/>
      <c r="E39" s="8"/>
      <c r="F39" s="11" t="s">
        <v>133</v>
      </c>
      <c r="G39" s="8"/>
      <c r="H39" s="8"/>
      <c r="I39" s="8"/>
      <c r="J39" s="8"/>
      <c r="K39" s="9"/>
      <c r="L39" s="10">
        <f>L40+L41</f>
        <v>472</v>
      </c>
      <c r="M39" s="10">
        <f t="shared" si="0"/>
        <v>400</v>
      </c>
      <c r="N39" s="10">
        <f>N40+N41</f>
        <v>72</v>
      </c>
      <c r="O39" s="10">
        <f>O40+O41</f>
        <v>42</v>
      </c>
      <c r="P39" s="10">
        <f>P40+P41</f>
        <v>16</v>
      </c>
      <c r="Q39" s="10">
        <f>Q41</f>
        <v>14</v>
      </c>
      <c r="R39" s="10"/>
      <c r="S39" s="10"/>
      <c r="T39" s="10"/>
      <c r="U39" s="10"/>
      <c r="V39" s="10"/>
      <c r="W39" s="10"/>
      <c r="X39" s="10"/>
      <c r="Y39" s="10"/>
    </row>
    <row r="40" spans="1:25" s="2" customFormat="1" ht="24" customHeight="1">
      <c r="A40" s="11" t="s">
        <v>47</v>
      </c>
      <c r="B40" s="12" t="s">
        <v>140</v>
      </c>
      <c r="C40" s="12"/>
      <c r="D40" s="12" t="s">
        <v>130</v>
      </c>
      <c r="E40" s="16"/>
      <c r="F40" s="12"/>
      <c r="G40" s="12"/>
      <c r="H40" s="12"/>
      <c r="I40" s="12"/>
      <c r="J40" s="12"/>
      <c r="K40" s="9">
        <v>2</v>
      </c>
      <c r="L40" s="13">
        <v>124</v>
      </c>
      <c r="M40" s="10">
        <f t="shared" si="0"/>
        <v>102</v>
      </c>
      <c r="N40" s="13">
        <v>22</v>
      </c>
      <c r="O40" s="13">
        <v>16</v>
      </c>
      <c r="P40" s="9">
        <v>6</v>
      </c>
      <c r="Q40" s="9"/>
      <c r="R40" s="1">
        <v>2</v>
      </c>
      <c r="S40" s="1">
        <v>20</v>
      </c>
      <c r="T40" s="30"/>
      <c r="U40" s="12"/>
      <c r="V40" s="12"/>
      <c r="W40" s="12"/>
      <c r="X40" s="12"/>
      <c r="Y40" s="12"/>
    </row>
    <row r="41" spans="1:25" s="2" customFormat="1" ht="27.75" customHeight="1">
      <c r="A41" s="11" t="s">
        <v>80</v>
      </c>
      <c r="B41" s="12" t="s">
        <v>138</v>
      </c>
      <c r="C41" s="12"/>
      <c r="D41" s="12"/>
      <c r="E41" s="12"/>
      <c r="F41" s="12" t="s">
        <v>132</v>
      </c>
      <c r="G41" s="12"/>
      <c r="H41" s="12"/>
      <c r="I41" s="12"/>
      <c r="J41" s="12"/>
      <c r="K41" s="9">
        <v>4</v>
      </c>
      <c r="L41" s="13">
        <v>348</v>
      </c>
      <c r="M41" s="10">
        <f t="shared" si="0"/>
        <v>298</v>
      </c>
      <c r="N41" s="13">
        <v>50</v>
      </c>
      <c r="O41" s="13">
        <v>26</v>
      </c>
      <c r="P41" s="9">
        <v>10</v>
      </c>
      <c r="Q41" s="9">
        <v>14</v>
      </c>
      <c r="R41" s="1"/>
      <c r="S41" s="1"/>
      <c r="T41" s="12">
        <v>26</v>
      </c>
      <c r="U41" s="12">
        <v>24</v>
      </c>
      <c r="V41" s="12"/>
      <c r="W41" s="12"/>
      <c r="X41" s="12"/>
      <c r="Y41" s="12"/>
    </row>
    <row r="42" spans="1:25" ht="19.5" customHeight="1">
      <c r="A42" s="24" t="s">
        <v>48</v>
      </c>
      <c r="B42" s="25" t="s">
        <v>43</v>
      </c>
      <c r="C42" s="25"/>
      <c r="D42" s="25"/>
      <c r="E42" s="25"/>
      <c r="F42" s="25"/>
      <c r="G42" s="25"/>
      <c r="H42" s="25"/>
      <c r="I42" s="25"/>
      <c r="J42" s="25"/>
      <c r="K42" s="26"/>
      <c r="L42" s="27"/>
      <c r="M42" s="28"/>
      <c r="N42" s="27">
        <v>0</v>
      </c>
      <c r="O42" s="27"/>
      <c r="P42" s="26"/>
      <c r="Q42" s="26"/>
      <c r="R42" s="29"/>
      <c r="S42" s="29"/>
      <c r="T42" s="25"/>
      <c r="U42" s="25"/>
      <c r="V42" s="25"/>
      <c r="W42" s="25"/>
      <c r="X42" s="25"/>
      <c r="Y42" s="25"/>
    </row>
    <row r="43" spans="1:25" ht="19.5" customHeight="1">
      <c r="A43" s="24" t="s">
        <v>49</v>
      </c>
      <c r="B43" s="25" t="s">
        <v>45</v>
      </c>
      <c r="C43" s="25"/>
      <c r="D43" s="25"/>
      <c r="E43" s="25" t="s">
        <v>131</v>
      </c>
      <c r="F43" s="25"/>
      <c r="G43" s="25"/>
      <c r="H43" s="25"/>
      <c r="I43" s="25"/>
      <c r="J43" s="25"/>
      <c r="K43" s="26"/>
      <c r="L43" s="27"/>
      <c r="M43" s="28"/>
      <c r="N43" s="27">
        <v>252</v>
      </c>
      <c r="O43" s="27"/>
      <c r="P43" s="26"/>
      <c r="Q43" s="26"/>
      <c r="R43" s="29"/>
      <c r="S43" s="29"/>
      <c r="T43" s="25">
        <v>252</v>
      </c>
      <c r="U43" s="25"/>
      <c r="V43" s="25"/>
      <c r="W43" s="25"/>
      <c r="X43" s="25"/>
      <c r="Y43" s="25"/>
    </row>
    <row r="44" spans="1:25" s="2" customFormat="1" ht="25.5" customHeight="1">
      <c r="A44" s="7" t="s">
        <v>50</v>
      </c>
      <c r="B44" s="31" t="s">
        <v>141</v>
      </c>
      <c r="C44" s="31"/>
      <c r="D44" s="31"/>
      <c r="E44" s="31"/>
      <c r="F44" s="31"/>
      <c r="G44" s="31"/>
      <c r="H44" s="32" t="s">
        <v>133</v>
      </c>
      <c r="I44" s="31"/>
      <c r="J44" s="31"/>
      <c r="K44" s="9"/>
      <c r="L44" s="10">
        <f>SUM(L45:L47)</f>
        <v>556</v>
      </c>
      <c r="M44" s="10">
        <f t="shared" si="0"/>
        <v>470</v>
      </c>
      <c r="N44" s="10">
        <f>N45+N46+N47</f>
        <v>86</v>
      </c>
      <c r="O44" s="10">
        <f>O45+O46+O47</f>
        <v>48</v>
      </c>
      <c r="P44" s="22">
        <f>P45+P46+P47</f>
        <v>24</v>
      </c>
      <c r="Q44" s="10">
        <f>Q45+Q46</f>
        <v>14</v>
      </c>
      <c r="R44" s="10"/>
      <c r="S44" s="10"/>
      <c r="T44" s="10"/>
      <c r="U44" s="10"/>
      <c r="V44" s="10"/>
      <c r="W44" s="10"/>
      <c r="X44" s="10"/>
      <c r="Y44" s="10"/>
    </row>
    <row r="45" spans="1:25" s="2" customFormat="1" ht="24" customHeight="1">
      <c r="A45" s="11" t="s">
        <v>52</v>
      </c>
      <c r="B45" s="23" t="s">
        <v>137</v>
      </c>
      <c r="C45" s="23"/>
      <c r="D45" s="23"/>
      <c r="E45" s="23"/>
      <c r="F45" s="23"/>
      <c r="G45" s="23"/>
      <c r="H45" s="23" t="s">
        <v>130</v>
      </c>
      <c r="I45" s="23"/>
      <c r="J45" s="23"/>
      <c r="K45" s="9">
        <v>6</v>
      </c>
      <c r="L45" s="13">
        <v>138</v>
      </c>
      <c r="M45" s="10">
        <f t="shared" si="0"/>
        <v>120</v>
      </c>
      <c r="N45" s="13">
        <v>18</v>
      </c>
      <c r="O45" s="13">
        <v>10</v>
      </c>
      <c r="P45" s="9">
        <v>8</v>
      </c>
      <c r="Q45" s="9"/>
      <c r="R45" s="1"/>
      <c r="S45" s="1"/>
      <c r="T45" s="12"/>
      <c r="U45" s="12"/>
      <c r="V45" s="12">
        <v>10</v>
      </c>
      <c r="W45" s="12">
        <v>8</v>
      </c>
      <c r="X45" s="12"/>
      <c r="Y45" s="12"/>
    </row>
    <row r="46" spans="1:25" s="2" customFormat="1" ht="26.25" customHeight="1">
      <c r="A46" s="11" t="s">
        <v>81</v>
      </c>
      <c r="B46" s="23" t="s">
        <v>142</v>
      </c>
      <c r="C46" s="23"/>
      <c r="D46" s="23"/>
      <c r="E46" s="23"/>
      <c r="F46" s="23"/>
      <c r="G46" s="23"/>
      <c r="H46" s="23" t="s">
        <v>132</v>
      </c>
      <c r="I46" s="23"/>
      <c r="J46" s="23"/>
      <c r="K46" s="33">
        <v>5.6</v>
      </c>
      <c r="L46" s="13">
        <v>328</v>
      </c>
      <c r="M46" s="10">
        <f t="shared" si="0"/>
        <v>274</v>
      </c>
      <c r="N46" s="13">
        <v>54</v>
      </c>
      <c r="O46" s="13">
        <v>30</v>
      </c>
      <c r="P46" s="9">
        <v>10</v>
      </c>
      <c r="Q46" s="9">
        <v>14</v>
      </c>
      <c r="R46" s="34"/>
      <c r="S46" s="1"/>
      <c r="T46" s="12"/>
      <c r="U46" s="12"/>
      <c r="V46" s="12">
        <v>28</v>
      </c>
      <c r="W46" s="12">
        <v>26</v>
      </c>
      <c r="X46" s="12"/>
      <c r="Y46" s="12"/>
    </row>
    <row r="47" spans="1:25" s="2" customFormat="1" ht="19.5" customHeight="1">
      <c r="A47" s="11" t="s">
        <v>82</v>
      </c>
      <c r="B47" s="23" t="s">
        <v>87</v>
      </c>
      <c r="C47" s="23"/>
      <c r="D47" s="23"/>
      <c r="E47" s="23"/>
      <c r="F47" s="23"/>
      <c r="G47" s="23"/>
      <c r="H47" s="12" t="s">
        <v>130</v>
      </c>
      <c r="I47" s="23"/>
      <c r="J47" s="23"/>
      <c r="K47" s="9"/>
      <c r="L47" s="13">
        <v>90</v>
      </c>
      <c r="M47" s="10">
        <f t="shared" si="0"/>
        <v>76</v>
      </c>
      <c r="N47" s="13">
        <v>14</v>
      </c>
      <c r="O47" s="13">
        <v>8</v>
      </c>
      <c r="P47" s="9">
        <v>6</v>
      </c>
      <c r="Q47" s="9"/>
      <c r="R47" s="1"/>
      <c r="S47" s="1"/>
      <c r="T47" s="12"/>
      <c r="U47" s="12"/>
      <c r="V47" s="12">
        <v>8</v>
      </c>
      <c r="W47" s="12">
        <v>6</v>
      </c>
      <c r="X47" s="12"/>
      <c r="Y47" s="12"/>
    </row>
    <row r="48" spans="1:25" ht="19.5" customHeight="1">
      <c r="A48" s="24" t="s">
        <v>53</v>
      </c>
      <c r="B48" s="35" t="s">
        <v>43</v>
      </c>
      <c r="C48" s="35"/>
      <c r="D48" s="35"/>
      <c r="E48" s="35"/>
      <c r="F48" s="35"/>
      <c r="G48" s="35"/>
      <c r="H48" s="35"/>
      <c r="I48" s="35"/>
      <c r="J48" s="25"/>
      <c r="K48" s="26"/>
      <c r="L48" s="27"/>
      <c r="M48" s="28"/>
      <c r="N48" s="27">
        <v>0</v>
      </c>
      <c r="O48" s="27"/>
      <c r="P48" s="26"/>
      <c r="Q48" s="26"/>
      <c r="R48" s="29"/>
      <c r="S48" s="29"/>
      <c r="T48" s="25"/>
      <c r="U48" s="25"/>
      <c r="V48" s="25"/>
      <c r="W48" s="25"/>
      <c r="X48" s="25"/>
      <c r="Y48" s="25"/>
    </row>
    <row r="49" spans="1:25" ht="19.5" customHeight="1">
      <c r="A49" s="24" t="s">
        <v>54</v>
      </c>
      <c r="B49" s="25" t="s">
        <v>45</v>
      </c>
      <c r="C49" s="25"/>
      <c r="D49" s="25"/>
      <c r="E49" s="25"/>
      <c r="F49" s="25"/>
      <c r="G49" s="25"/>
      <c r="H49" s="25" t="s">
        <v>131</v>
      </c>
      <c r="I49" s="25"/>
      <c r="J49" s="25"/>
      <c r="K49" s="26"/>
      <c r="L49" s="27"/>
      <c r="M49" s="28"/>
      <c r="N49" s="27">
        <v>252</v>
      </c>
      <c r="O49" s="27"/>
      <c r="P49" s="26"/>
      <c r="Q49" s="26"/>
      <c r="R49" s="29"/>
      <c r="S49" s="29"/>
      <c r="T49" s="25"/>
      <c r="U49" s="25"/>
      <c r="V49" s="25"/>
      <c r="W49" s="25">
        <v>252</v>
      </c>
      <c r="X49" s="25"/>
      <c r="Y49" s="25"/>
    </row>
    <row r="50" spans="1:25" ht="27" customHeight="1">
      <c r="A50" s="7" t="s">
        <v>83</v>
      </c>
      <c r="B50" s="36" t="s">
        <v>51</v>
      </c>
      <c r="C50" s="36"/>
      <c r="D50" s="36"/>
      <c r="E50" s="36"/>
      <c r="F50" s="37" t="s">
        <v>133</v>
      </c>
      <c r="G50" s="36"/>
      <c r="H50" s="36"/>
      <c r="I50" s="36"/>
      <c r="J50" s="36"/>
      <c r="K50" s="38"/>
      <c r="L50" s="10">
        <f>L51</f>
        <v>218</v>
      </c>
      <c r="M50" s="10">
        <f>M51</f>
        <v>210</v>
      </c>
      <c r="N50" s="10">
        <f>N51</f>
        <v>8</v>
      </c>
      <c r="O50" s="10">
        <f>O51</f>
        <v>4</v>
      </c>
      <c r="P50" s="10">
        <f>P51</f>
        <v>4</v>
      </c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9.5" customHeight="1">
      <c r="A51" s="11" t="s">
        <v>84</v>
      </c>
      <c r="B51" s="39" t="s">
        <v>112</v>
      </c>
      <c r="C51" s="39"/>
      <c r="D51" s="39"/>
      <c r="E51" s="39"/>
      <c r="F51" s="39" t="s">
        <v>130</v>
      </c>
      <c r="G51" s="12"/>
      <c r="H51" s="39"/>
      <c r="I51" s="39"/>
      <c r="J51" s="39"/>
      <c r="K51" s="40"/>
      <c r="L51" s="13">
        <v>218</v>
      </c>
      <c r="M51" s="13">
        <f t="shared" si="0"/>
        <v>210</v>
      </c>
      <c r="N51" s="13">
        <v>8</v>
      </c>
      <c r="O51" s="13">
        <v>4</v>
      </c>
      <c r="P51" s="9">
        <v>4</v>
      </c>
      <c r="Q51" s="22"/>
      <c r="R51" s="16"/>
      <c r="S51" s="16"/>
      <c r="T51" s="22">
        <v>4</v>
      </c>
      <c r="U51" s="41">
        <v>4</v>
      </c>
      <c r="V51" s="9"/>
      <c r="W51" s="9"/>
      <c r="X51" s="22"/>
      <c r="Y51" s="22"/>
    </row>
    <row r="52" spans="1:25" ht="19.5" customHeight="1">
      <c r="A52" s="24" t="s">
        <v>85</v>
      </c>
      <c r="B52" s="35" t="s">
        <v>43</v>
      </c>
      <c r="C52" s="35"/>
      <c r="D52" s="35"/>
      <c r="E52" s="35"/>
      <c r="F52" s="26"/>
      <c r="G52" s="35"/>
      <c r="H52" s="35"/>
      <c r="I52" s="35"/>
      <c r="J52" s="35"/>
      <c r="K52" s="35"/>
      <c r="L52" s="28"/>
      <c r="M52" s="28"/>
      <c r="N52" s="27">
        <v>0</v>
      </c>
      <c r="O52" s="42"/>
      <c r="P52" s="42"/>
      <c r="Q52" s="42"/>
      <c r="R52" s="43"/>
      <c r="S52" s="43"/>
      <c r="T52" s="42"/>
      <c r="U52" s="26"/>
      <c r="V52" s="42"/>
      <c r="W52" s="26"/>
      <c r="X52" s="42"/>
      <c r="Y52" s="42"/>
    </row>
    <row r="53" spans="1:25" ht="19.5" customHeight="1">
      <c r="A53" s="24" t="s">
        <v>86</v>
      </c>
      <c r="B53" s="25" t="s">
        <v>45</v>
      </c>
      <c r="C53" s="25"/>
      <c r="D53" s="25"/>
      <c r="E53" s="25"/>
      <c r="F53" s="26" t="s">
        <v>131</v>
      </c>
      <c r="G53" s="25"/>
      <c r="H53" s="25"/>
      <c r="I53" s="25"/>
      <c r="J53" s="25"/>
      <c r="K53" s="25"/>
      <c r="L53" s="28"/>
      <c r="M53" s="28"/>
      <c r="N53" s="27">
        <v>216</v>
      </c>
      <c r="O53" s="42"/>
      <c r="P53" s="42"/>
      <c r="Q53" s="42"/>
      <c r="R53" s="43"/>
      <c r="S53" s="43"/>
      <c r="T53" s="42"/>
      <c r="U53" s="26">
        <v>216</v>
      </c>
      <c r="V53" s="42"/>
      <c r="W53" s="26"/>
      <c r="X53" s="42"/>
      <c r="Y53" s="42"/>
    </row>
    <row r="54" spans="1:25" ht="19.5" customHeight="1">
      <c r="A54" s="8"/>
      <c r="B54" s="44" t="s">
        <v>55</v>
      </c>
      <c r="C54" s="44"/>
      <c r="D54" s="44"/>
      <c r="E54" s="44"/>
      <c r="F54" s="44"/>
      <c r="G54" s="44"/>
      <c r="H54" s="44"/>
      <c r="I54" s="44"/>
      <c r="J54" s="44"/>
      <c r="K54" s="44"/>
      <c r="L54" s="45">
        <f>L17+L13+L7</f>
        <v>4536</v>
      </c>
      <c r="M54" s="45">
        <f>M17+M13+M7</f>
        <v>4056</v>
      </c>
      <c r="N54" s="45">
        <f>N7+N13+N17</f>
        <v>480</v>
      </c>
      <c r="O54" s="45">
        <f>O7+O13+O17</f>
        <v>258</v>
      </c>
      <c r="P54" s="45">
        <f>P7+P13+P17</f>
        <v>180</v>
      </c>
      <c r="Q54" s="45">
        <f>Q18+Q32</f>
        <v>42</v>
      </c>
      <c r="R54" s="46">
        <f>SUM(R8:R12,R14:R15,R19:R31,R34:R36,R39:R41,R44:R47,R50:R51)</f>
        <v>84</v>
      </c>
      <c r="S54" s="46">
        <f>SUM(S8:S12,S14:S15,S19:S31,S34:S36,S39:S41,S44:S47,S50:S51)</f>
        <v>76</v>
      </c>
      <c r="T54" s="46">
        <f>SUM(T8:T12,T14:T16,T19:T31,T34:T36,T40:T41,T45:T47,T50:T51)</f>
        <v>84</v>
      </c>
      <c r="U54" s="46">
        <f>SUM(U8:U12,U14:U16,U19:U31,U34:U36,U40:U41,U45:U47,U51)</f>
        <v>76</v>
      </c>
      <c r="V54" s="46">
        <f>SUM(V8:V12,V14:V15,V19:V31,V34:V36,V39:V41,V44:V47,V50:V51)</f>
        <v>90</v>
      </c>
      <c r="W54" s="46">
        <f>SUM(W8:W12,W14:W15,W19:W31,W34:W36,W39:W41,W44:W47,W50:W51)</f>
        <v>70</v>
      </c>
      <c r="X54" s="47">
        <v>0</v>
      </c>
      <c r="Y54" s="47"/>
    </row>
    <row r="55" spans="1:25" ht="19.5" customHeight="1">
      <c r="A55" s="8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5"/>
      <c r="M55" s="45"/>
      <c r="N55" s="45"/>
      <c r="O55" s="45"/>
      <c r="P55" s="45"/>
      <c r="Q55" s="45"/>
      <c r="R55" s="46"/>
      <c r="S55" s="46"/>
      <c r="T55" s="46"/>
      <c r="U55" s="46"/>
      <c r="V55" s="46"/>
      <c r="W55" s="46"/>
      <c r="X55" s="47"/>
      <c r="Y55" s="47"/>
    </row>
    <row r="56" spans="1:25" ht="19.5" customHeight="1">
      <c r="A56" s="7" t="s">
        <v>56</v>
      </c>
      <c r="B56" s="8" t="s">
        <v>57</v>
      </c>
      <c r="C56" s="44"/>
      <c r="D56" s="44"/>
      <c r="E56" s="44"/>
      <c r="F56" s="44"/>
      <c r="G56" s="44"/>
      <c r="H56" s="44"/>
      <c r="I56" s="44"/>
      <c r="J56" s="44"/>
      <c r="K56" s="44"/>
      <c r="L56" s="45"/>
      <c r="M56" s="45"/>
      <c r="N56" s="45">
        <v>144</v>
      </c>
      <c r="O56" s="45"/>
      <c r="P56" s="45"/>
      <c r="Q56" s="45"/>
      <c r="R56" s="46"/>
      <c r="S56" s="46"/>
      <c r="T56" s="46"/>
      <c r="U56" s="46"/>
      <c r="V56" s="46"/>
      <c r="W56" s="46"/>
      <c r="X56" s="47">
        <v>144</v>
      </c>
      <c r="Y56" s="47"/>
    </row>
    <row r="57" spans="1:25" ht="19.5" customHeight="1">
      <c r="A57" s="7" t="s">
        <v>58</v>
      </c>
      <c r="B57" s="8" t="s">
        <v>59</v>
      </c>
      <c r="C57" s="44"/>
      <c r="D57" s="44"/>
      <c r="E57" s="44"/>
      <c r="F57" s="44"/>
      <c r="G57" s="44"/>
      <c r="H57" s="44"/>
      <c r="I57" s="44"/>
      <c r="J57" s="44"/>
      <c r="K57" s="44"/>
      <c r="L57" s="45"/>
      <c r="M57" s="45"/>
      <c r="N57" s="45">
        <v>216</v>
      </c>
      <c r="O57" s="45"/>
      <c r="P57" s="45"/>
      <c r="Q57" s="45"/>
      <c r="R57" s="46"/>
      <c r="S57" s="46"/>
      <c r="T57" s="46"/>
      <c r="U57" s="46"/>
      <c r="V57" s="46"/>
      <c r="W57" s="46"/>
      <c r="X57" s="47">
        <v>216</v>
      </c>
      <c r="Y57" s="47"/>
    </row>
    <row r="58" spans="1:25" ht="14.25">
      <c r="A58" s="69" t="s">
        <v>129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48"/>
      <c r="N58" s="60"/>
      <c r="O58" s="55" t="s">
        <v>96</v>
      </c>
      <c r="P58" s="55"/>
      <c r="Q58" s="55"/>
      <c r="R58" s="16">
        <v>90</v>
      </c>
      <c r="S58" s="16">
        <v>70</v>
      </c>
      <c r="T58" s="16">
        <v>90</v>
      </c>
      <c r="U58" s="16">
        <v>70</v>
      </c>
      <c r="V58" s="16">
        <v>90</v>
      </c>
      <c r="W58" s="16">
        <v>70</v>
      </c>
      <c r="X58" s="16">
        <v>0</v>
      </c>
      <c r="Y58" s="16"/>
    </row>
    <row r="59" spans="1:25" ht="14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48"/>
      <c r="N59" s="60"/>
      <c r="O59" s="55" t="s">
        <v>101</v>
      </c>
      <c r="P59" s="55"/>
      <c r="Q59" s="55"/>
      <c r="R59" s="16">
        <v>2</v>
      </c>
      <c r="S59" s="16">
        <v>7</v>
      </c>
      <c r="T59" s="16">
        <v>4</v>
      </c>
      <c r="U59" s="16">
        <v>5</v>
      </c>
      <c r="V59" s="16">
        <v>2</v>
      </c>
      <c r="W59" s="16">
        <v>6</v>
      </c>
      <c r="X59" s="16"/>
      <c r="Y59" s="16"/>
    </row>
    <row r="60" spans="1:25" ht="14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0"/>
      <c r="O60" s="55" t="s">
        <v>60</v>
      </c>
      <c r="P60" s="55"/>
      <c r="Q60" s="55"/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/>
    </row>
    <row r="61" spans="1:25" ht="27" customHeight="1">
      <c r="A61" s="69" t="s">
        <v>59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0"/>
      <c r="O61" s="54" t="s">
        <v>123</v>
      </c>
      <c r="P61" s="54"/>
      <c r="Q61" s="54"/>
      <c r="R61" s="16">
        <v>0</v>
      </c>
      <c r="S61" s="16">
        <v>0</v>
      </c>
      <c r="T61" s="16">
        <v>360</v>
      </c>
      <c r="U61" s="16">
        <v>288</v>
      </c>
      <c r="V61" s="16">
        <v>0</v>
      </c>
      <c r="W61" s="16">
        <v>252</v>
      </c>
      <c r="X61" s="49" t="s">
        <v>114</v>
      </c>
      <c r="Y61" s="16"/>
    </row>
    <row r="62" spans="1:25" ht="14.25">
      <c r="A62" s="55" t="s">
        <v>113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60"/>
      <c r="O62" s="55" t="s">
        <v>61</v>
      </c>
      <c r="P62" s="55"/>
      <c r="Q62" s="55"/>
      <c r="R62" s="16">
        <v>0</v>
      </c>
      <c r="S62" s="16">
        <v>2</v>
      </c>
      <c r="T62" s="16">
        <v>0</v>
      </c>
      <c r="U62" s="16">
        <v>6</v>
      </c>
      <c r="V62" s="16">
        <v>0</v>
      </c>
      <c r="W62" s="16">
        <v>5</v>
      </c>
      <c r="X62" s="16"/>
      <c r="Y62" s="16"/>
    </row>
    <row r="63" spans="1:25" ht="14.25">
      <c r="A63" s="51" t="s">
        <v>143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60"/>
      <c r="O63" s="55" t="s">
        <v>62</v>
      </c>
      <c r="P63" s="55"/>
      <c r="Q63" s="55"/>
      <c r="R63" s="16">
        <v>4</v>
      </c>
      <c r="S63" s="16">
        <v>4</v>
      </c>
      <c r="T63" s="16">
        <v>4</v>
      </c>
      <c r="U63" s="16">
        <v>3</v>
      </c>
      <c r="V63" s="16">
        <v>0</v>
      </c>
      <c r="W63" s="16">
        <v>5</v>
      </c>
      <c r="X63" s="16"/>
      <c r="Y63" s="16"/>
    </row>
    <row r="64" spans="1:25" ht="14.25">
      <c r="A64" s="51" t="s">
        <v>144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60"/>
      <c r="O64" s="53" t="s">
        <v>63</v>
      </c>
      <c r="P64" s="53"/>
      <c r="Q64" s="53"/>
      <c r="R64" s="16">
        <v>1</v>
      </c>
      <c r="S64" s="16">
        <v>0</v>
      </c>
      <c r="T64" s="16">
        <v>1</v>
      </c>
      <c r="U64" s="16">
        <v>2</v>
      </c>
      <c r="V64" s="16">
        <v>0</v>
      </c>
      <c r="W64" s="16">
        <v>1</v>
      </c>
      <c r="X64" s="16"/>
      <c r="Y64" s="16"/>
    </row>
    <row r="74" ht="28.5" customHeight="1"/>
    <row r="77" ht="15.75" customHeight="1"/>
  </sheetData>
  <sheetProtection/>
  <mergeCells count="40">
    <mergeCell ref="A62:M62"/>
    <mergeCell ref="A61:M61"/>
    <mergeCell ref="A60:M60"/>
    <mergeCell ref="C6:K6"/>
    <mergeCell ref="A59:L59"/>
    <mergeCell ref="A58:L58"/>
    <mergeCell ref="R2:Y2"/>
    <mergeCell ref="R3:S3"/>
    <mergeCell ref="T3:U3"/>
    <mergeCell ref="V3:W3"/>
    <mergeCell ref="X3:Y3"/>
    <mergeCell ref="A2:A5"/>
    <mergeCell ref="K2:K5"/>
    <mergeCell ref="M1:Y1"/>
    <mergeCell ref="X4:X5"/>
    <mergeCell ref="C2:J4"/>
    <mergeCell ref="Y4:Y5"/>
    <mergeCell ref="O58:Q58"/>
    <mergeCell ref="A1:I1"/>
    <mergeCell ref="N3:Q3"/>
    <mergeCell ref="M3:M5"/>
    <mergeCell ref="B2:B5"/>
    <mergeCell ref="R4:R5"/>
    <mergeCell ref="O60:Q60"/>
    <mergeCell ref="T4:T5"/>
    <mergeCell ref="U4:U5"/>
    <mergeCell ref="V4:V5"/>
    <mergeCell ref="W4:W5"/>
    <mergeCell ref="S4:S5"/>
    <mergeCell ref="O59:Q59"/>
    <mergeCell ref="J1:L1"/>
    <mergeCell ref="O64:Q64"/>
    <mergeCell ref="O61:Q61"/>
    <mergeCell ref="O62:Q62"/>
    <mergeCell ref="O4:Q4"/>
    <mergeCell ref="O63:Q63"/>
    <mergeCell ref="L2:Q2"/>
    <mergeCell ref="L3:L5"/>
    <mergeCell ref="N4:N5"/>
    <mergeCell ref="N58:N64"/>
  </mergeCells>
  <printOptions/>
  <pageMargins left="0" right="0" top="0" bottom="0" header="0" footer="0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2014-05-28T05:10:40Z</cp:lastPrinted>
  <dcterms:created xsi:type="dcterms:W3CDTF">2006-09-28T05:33:49Z</dcterms:created>
  <dcterms:modified xsi:type="dcterms:W3CDTF">2017-12-07T14:44:42Z</dcterms:modified>
  <cp:category/>
  <cp:version/>
  <cp:contentType/>
  <cp:contentStatus/>
</cp:coreProperties>
</file>