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Лист1!$A$1:$Y$56</definedName>
  </definedNames>
  <calcPr calcId="144525"/>
</workbook>
</file>

<file path=xl/calcChain.xml><?xml version="1.0" encoding="utf-8"?>
<calcChain xmlns="http://schemas.openxmlformats.org/spreadsheetml/2006/main">
  <c r="P7" i="1" l="1"/>
  <c r="O7" i="1"/>
  <c r="N7" i="1"/>
  <c r="M9" i="1"/>
  <c r="M7" i="1" s="1"/>
  <c r="M47" i="1" s="1"/>
  <c r="M10" i="1"/>
  <c r="M11" i="1"/>
  <c r="M12" i="1"/>
  <c r="M13" i="1"/>
  <c r="M14" i="1"/>
  <c r="L7" i="1"/>
  <c r="N47" i="1"/>
  <c r="M44" i="1"/>
  <c r="M43" i="1"/>
  <c r="N43" i="1"/>
  <c r="O43" i="1"/>
  <c r="O39" i="1"/>
  <c r="Q33" i="1"/>
  <c r="Q39" i="1"/>
  <c r="P33" i="1"/>
  <c r="P43" i="1"/>
  <c r="P39" i="1"/>
  <c r="Q34" i="1"/>
  <c r="S47" i="1"/>
  <c r="R47" i="1"/>
  <c r="L33" i="1"/>
  <c r="L43" i="1"/>
  <c r="L39" i="1"/>
  <c r="M40" i="1" l="1"/>
  <c r="O20" i="1"/>
  <c r="P20" i="1"/>
  <c r="N20" i="1"/>
  <c r="M31" i="1"/>
  <c r="P15" i="1"/>
  <c r="O15" i="1"/>
  <c r="N15" i="1"/>
  <c r="M18" i="1"/>
  <c r="L20" i="1"/>
  <c r="L15" i="1"/>
  <c r="M17" i="1"/>
  <c r="Q47" i="1"/>
  <c r="N39" i="1"/>
  <c r="M39" i="1" s="1"/>
  <c r="O34" i="1"/>
  <c r="O33" i="1" s="1"/>
  <c r="P34" i="1"/>
  <c r="M21" i="1"/>
  <c r="T47" i="1"/>
  <c r="U47" i="1"/>
  <c r="V47" i="1"/>
  <c r="W47" i="1"/>
  <c r="X47" i="1"/>
  <c r="L34" i="1"/>
  <c r="M8" i="1"/>
  <c r="M16" i="1"/>
  <c r="M22" i="1"/>
  <c r="M23" i="1"/>
  <c r="M24" i="1"/>
  <c r="M25" i="1"/>
  <c r="M26" i="1"/>
  <c r="M27" i="1"/>
  <c r="M28" i="1"/>
  <c r="M29" i="1"/>
  <c r="M30" i="1"/>
  <c r="M32" i="1"/>
  <c r="M35" i="1"/>
  <c r="M36" i="1"/>
  <c r="M20" i="1" l="1"/>
  <c r="M15" i="1"/>
  <c r="O47" i="1"/>
  <c r="N33" i="1"/>
  <c r="N19" i="1" s="1"/>
  <c r="O19" i="1"/>
  <c r="P19" i="1"/>
  <c r="P47" i="1"/>
  <c r="M33" i="1"/>
  <c r="L19" i="1"/>
  <c r="N34" i="1"/>
  <c r="M34" i="1" s="1"/>
  <c r="L47" i="1" l="1"/>
  <c r="M19" i="1"/>
</calcChain>
</file>

<file path=xl/sharedStrings.xml><?xml version="1.0" encoding="utf-8"?>
<sst xmlns="http://schemas.openxmlformats.org/spreadsheetml/2006/main" count="167" uniqueCount="133">
  <si>
    <t>Индекс</t>
  </si>
  <si>
    <t>Наименование циклов, разделов, дисциплин,
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</si>
  <si>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</si>
  <si>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</si>
  <si>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</si>
  <si>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</si>
  <si>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</si>
  <si>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Занятий в группах и потоках 
(лекций, семинаров, уроков и т.п.)</t>
  </si>
  <si>
    <t>курсовых работ (проектов</t>
  </si>
  <si>
    <t>III курс</t>
  </si>
  <si>
    <t>IV курс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</si>
  <si>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</si>
  <si>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</si>
  <si>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</si>
  <si>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</si>
  <si>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</si>
  <si>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</si>
  <si>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</si>
  <si>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</si>
  <si>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</si>
  <si>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</si>
  <si>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</si>
  <si>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 xml:space="preserve">Математический и общий естественнонаучный цикл </t>
  </si>
  <si>
    <t>ЕН.01</t>
  </si>
  <si>
    <t>Математика</t>
  </si>
  <si>
    <t>ЕН.02</t>
  </si>
  <si>
    <t xml:space="preserve">Информатика </t>
  </si>
  <si>
    <t>П.00</t>
  </si>
  <si>
    <t xml:space="preserve">Профессиональный цикл </t>
  </si>
  <si>
    <t>ОП.00</t>
  </si>
  <si>
    <t xml:space="preserve">Общепрофессиональные дисциплины 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</si>
  <si>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</si>
  <si>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</si>
  <si>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</si>
  <si>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</si>
  <si>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</si>
  <si>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Правовое обеспечение профессиональной деятельности</t>
  </si>
  <si>
    <t>Охрана труда</t>
  </si>
  <si>
    <t>Безопасность жизнедеятельности</t>
  </si>
  <si>
    <t>Информационные технологии в профессиональной деятельности</t>
  </si>
  <si>
    <t>ПМ.00</t>
  </si>
  <si>
    <t>Профессиональные модули</t>
  </si>
  <si>
    <t>ПМ.01</t>
  </si>
  <si>
    <t>Техническое обслуживание и ремонт автотранспорта</t>
  </si>
  <si>
    <t>МДК.01.01</t>
  </si>
  <si>
    <t>Устройство автомобилей</t>
  </si>
  <si>
    <t>МДК.01.02</t>
  </si>
  <si>
    <t>Техническое обслуживание и ремонт автомобильного транспорта</t>
  </si>
  <si>
    <t>УП.01</t>
  </si>
  <si>
    <t>Учебная практика</t>
  </si>
  <si>
    <t>ПП.01</t>
  </si>
  <si>
    <t>Производственная практика</t>
  </si>
  <si>
    <t>ПМ.02</t>
  </si>
  <si>
    <t>Организация деятельности коллектива исполнителей</t>
  </si>
  <si>
    <t>МДК.02.01</t>
  </si>
  <si>
    <t>Управление коллективом исполнителей</t>
  </si>
  <si>
    <t>УП.02</t>
  </si>
  <si>
    <t>ПП.02</t>
  </si>
  <si>
    <t>ПМ.03</t>
  </si>
  <si>
    <t>Выполнение работ по одной или нескольким профессиям рабочих, должностям служащих</t>
  </si>
  <si>
    <t>МДК.03.01</t>
  </si>
  <si>
    <t>УП.03</t>
  </si>
  <si>
    <t>ПП.03</t>
  </si>
  <si>
    <t>Всего</t>
  </si>
  <si>
    <t>ПДП</t>
  </si>
  <si>
    <t xml:space="preserve">Преддипломная практика </t>
  </si>
  <si>
    <t>ГИА</t>
  </si>
  <si>
    <t>Государственная итоговая аттестация</t>
  </si>
  <si>
    <t>дисциплини и  МДК</t>
  </si>
  <si>
    <t>учебной практики</t>
  </si>
  <si>
    <r>
      <t>производст. практики / 
преддипл. практика</t>
    </r>
    <r>
      <rPr>
        <i/>
        <sz val="10"/>
        <color indexed="8"/>
        <rFont val="Times New Roman"/>
        <family val="1"/>
        <charset val="204"/>
      </rPr>
      <t xml:space="preserve"> </t>
    </r>
  </si>
  <si>
    <t>экзаменов</t>
  </si>
  <si>
    <t>дифф. зачетов</t>
  </si>
  <si>
    <t>зачетов</t>
  </si>
  <si>
    <t>в т. ч.</t>
  </si>
  <si>
    <t xml:space="preserve">1 семестор </t>
  </si>
  <si>
    <t xml:space="preserve">2 семестор </t>
  </si>
  <si>
    <t xml:space="preserve">3 семестор </t>
  </si>
  <si>
    <t xml:space="preserve">4 семестор </t>
  </si>
  <si>
    <t xml:space="preserve">5 семестор </t>
  </si>
  <si>
    <t xml:space="preserve">6 семестор </t>
  </si>
  <si>
    <t xml:space="preserve">7 семестор </t>
  </si>
  <si>
    <t xml:space="preserve">8 семестор </t>
  </si>
  <si>
    <t>самостоятельная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</si>
  <si>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</si>
  <si>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</si>
  <si>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</si>
  <si>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</si>
  <si>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</si>
  <si>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</si>
  <si>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</si>
  <si>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</si>
  <si>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</si>
  <si>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Зарубежный подвижной состав</t>
  </si>
  <si>
    <t>дз</t>
  </si>
  <si>
    <t>Э</t>
  </si>
  <si>
    <t>Экв</t>
  </si>
  <si>
    <t>з</t>
  </si>
  <si>
    <t>контрольных работ</t>
  </si>
  <si>
    <t>ОП.10</t>
  </si>
  <si>
    <t>ОП.11</t>
  </si>
  <si>
    <t>Автомобильные перевозки</t>
  </si>
  <si>
    <t>ОП.12</t>
  </si>
  <si>
    <t>ЕН.03</t>
  </si>
  <si>
    <t>Экологические основы природопользования</t>
  </si>
  <si>
    <t>ОГСЭ.05</t>
  </si>
  <si>
    <t>Русский язык и культура речи</t>
  </si>
  <si>
    <t>ОГСЭ.06</t>
  </si>
  <si>
    <t>Основы социологии и политологии</t>
  </si>
  <si>
    <t>I курс</t>
  </si>
  <si>
    <t>II курс</t>
  </si>
  <si>
    <t>Распределение обязательной нагрузки по курсам и
 семестрам (час. в семестр)</t>
  </si>
  <si>
    <t>контрольная работа (семестр)</t>
  </si>
  <si>
    <t>План учебного процесса (заочное отделение)</t>
  </si>
  <si>
    <t>Правила безопасности дорожного движения</t>
  </si>
  <si>
    <t>Слесарь по ремонту автомобилей</t>
  </si>
  <si>
    <t>Выпускная квалификационная работа (дипломная работа, дипломный проект)</t>
  </si>
  <si>
    <t>0/144</t>
  </si>
  <si>
    <t xml:space="preserve">1 сем.
</t>
  </si>
  <si>
    <t xml:space="preserve">2 сем.
</t>
  </si>
  <si>
    <t xml:space="preserve">3 сем.
</t>
  </si>
  <si>
    <t xml:space="preserve">4 сем.
</t>
  </si>
  <si>
    <t xml:space="preserve">5 сем.
</t>
  </si>
  <si>
    <t xml:space="preserve">6 сем.
</t>
  </si>
  <si>
    <t xml:space="preserve">7 сем.
</t>
  </si>
  <si>
    <t xml:space="preserve">8 сем.
</t>
  </si>
  <si>
    <t>23.02.03</t>
  </si>
  <si>
    <t>ОГСЭ.07</t>
  </si>
  <si>
    <t>Психология общения</t>
  </si>
  <si>
    <t>занятий в подгруппах
 (лаб. и практ. занятий)</t>
  </si>
  <si>
    <r>
      <t>Консультации</t>
    </r>
    <r>
      <rPr>
        <sz val="10"/>
        <color indexed="8"/>
        <rFont val="Times New Roman"/>
        <family val="1"/>
        <charset val="204"/>
      </rPr>
      <t xml:space="preserve"> из расчета 4 часа на одного обучающегося на каждый учебный год</t>
    </r>
  </si>
  <si>
    <t>Выполнение дипломного проекта (работы) с 04.12. по 31.12 (всего 4 нед.)</t>
  </si>
  <si>
    <t>Защита дипломного проекта (работы) с 19.03. по 01.04 (всего 2 нед.)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</si>
</sst>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/>
    <xf numFmtId="0" fontId="15" fillId="0" borderId="1" xfId="0" applyFont="1" applyBorder="1"/>
    <xf numFmtId="0" fontId="16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1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0" fontId="18" fillId="0" borderId="1" xfId="0" applyFont="1" applyBorder="1" applyAlignment="1">
      <alignment horizontal="justify" wrapText="1"/>
    </xf>
    <xf numFmtId="0" fontId="19" fillId="0" borderId="1" xfId="0" applyFont="1" applyBorder="1"/>
    <xf numFmtId="0" fontId="18" fillId="0" borderId="1" xfId="0" applyFont="1" applyBorder="1"/>
    <xf numFmtId="0" fontId="3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wrapText="1"/>
    </xf>
    <xf numFmtId="0" fontId="0" fillId="0" borderId="1" xfId="0" applyBorder="1"/>
    <xf numFmtId="0" fontId="2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horizontal="center" wrapText="1"/>
    </xf>
    <xf numFmtId="1" fontId="18" fillId="3" borderId="1" xfId="0" applyNumberFormat="1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/>
    </xf>
    <xf numFmtId="0" fontId="0" fillId="3" borderId="0" xfId="0" applyFill="1"/>
    <xf numFmtId="0" fontId="21" fillId="0" borderId="3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tabSelected="1" view="pageBreakPreview" topLeftCell="A28" zoomScale="64" zoomScaleSheetLayoutView="64" workbookViewId="0">
      <selection activeCell="G45" sqref="G45"/>
    </sheetView>
  </sheetViews>
  <sheetFormatPr defaultRowHeight="14.4" x14ac:dyDescent="0.3"/>
  <cols>
    <col min="1" max="1" width="10.77734375" customWidth="1"/>
    <col min="2" max="2" width="47.44140625" customWidth="1"/>
    <col min="3" max="5" width="3" customWidth="1"/>
    <col min="6" max="7" width="3.5546875" customWidth="1"/>
    <col min="8" max="8" width="3.33203125" customWidth="1"/>
    <col min="9" max="10" width="3" customWidth="1"/>
    <col min="11" max="11" width="4.6640625" customWidth="1"/>
    <col min="12" max="12" width="7.33203125" customWidth="1"/>
    <col min="13" max="13" width="7" customWidth="1"/>
    <col min="14" max="14" width="7.33203125" customWidth="1"/>
    <col min="15" max="15" width="7.109375" customWidth="1"/>
    <col min="16" max="16" width="6.88671875" customWidth="1"/>
    <col min="17" max="17" width="7.33203125" customWidth="1"/>
    <col min="18" max="25" width="8.109375" customWidth="1"/>
  </cols>
  <sheetData>
    <row r="1" spans="1:25" ht="18" x14ac:dyDescent="0.35">
      <c r="A1" s="58" t="s">
        <v>113</v>
      </c>
      <c r="B1" s="58"/>
      <c r="C1" s="58"/>
      <c r="D1" s="58"/>
      <c r="E1" s="58"/>
      <c r="F1" s="58"/>
      <c r="G1" s="44">
        <v>2017</v>
      </c>
      <c r="H1" s="44"/>
      <c r="I1" s="44"/>
      <c r="J1" s="44"/>
      <c r="K1" s="10"/>
      <c r="L1" s="10"/>
      <c r="M1" s="59" t="s">
        <v>126</v>
      </c>
      <c r="N1" s="59"/>
      <c r="O1" s="60" t="s">
        <v>47</v>
      </c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36.75" customHeight="1" x14ac:dyDescent="0.3">
      <c r="A2" s="55" t="s">
        <v>0</v>
      </c>
      <c r="B2" s="47" t="s">
        <v>1</v>
      </c>
      <c r="C2" s="47" t="s">
        <v>2</v>
      </c>
      <c r="D2" s="47"/>
      <c r="E2" s="47"/>
      <c r="F2" s="47"/>
      <c r="G2" s="47"/>
      <c r="H2" s="47"/>
      <c r="I2" s="47"/>
      <c r="J2" s="47"/>
      <c r="K2" s="54" t="s">
        <v>112</v>
      </c>
      <c r="L2" s="56" t="s">
        <v>3</v>
      </c>
      <c r="M2" s="56"/>
      <c r="N2" s="57"/>
      <c r="O2" s="57"/>
      <c r="P2" s="57"/>
      <c r="Q2" s="57"/>
      <c r="R2" s="66" t="s">
        <v>111</v>
      </c>
      <c r="S2" s="67"/>
      <c r="T2" s="67"/>
      <c r="U2" s="67"/>
      <c r="V2" s="67"/>
      <c r="W2" s="67"/>
      <c r="X2" s="67"/>
      <c r="Y2" s="67"/>
    </row>
    <row r="3" spans="1:25" ht="23.25" customHeight="1" x14ac:dyDescent="0.3">
      <c r="A3" s="55"/>
      <c r="B3" s="47"/>
      <c r="C3" s="47"/>
      <c r="D3" s="47"/>
      <c r="E3" s="47"/>
      <c r="F3" s="47"/>
      <c r="G3" s="47"/>
      <c r="H3" s="47"/>
      <c r="I3" s="47"/>
      <c r="J3" s="47"/>
      <c r="K3" s="54"/>
      <c r="L3" s="55" t="s">
        <v>4</v>
      </c>
      <c r="M3" s="55" t="s">
        <v>83</v>
      </c>
      <c r="N3" s="56" t="s">
        <v>6</v>
      </c>
      <c r="O3" s="56"/>
      <c r="P3" s="56"/>
      <c r="Q3" s="56"/>
      <c r="R3" s="62" t="s">
        <v>109</v>
      </c>
      <c r="S3" s="62"/>
      <c r="T3" s="62" t="s">
        <v>110</v>
      </c>
      <c r="U3" s="62"/>
      <c r="V3" s="62" t="s">
        <v>9</v>
      </c>
      <c r="W3" s="62"/>
      <c r="X3" s="62" t="s">
        <v>10</v>
      </c>
      <c r="Y3" s="62"/>
    </row>
    <row r="4" spans="1:25" ht="13.5" customHeight="1" x14ac:dyDescent="0.3">
      <c r="A4" s="55"/>
      <c r="B4" s="47"/>
      <c r="C4" s="47"/>
      <c r="D4" s="47"/>
      <c r="E4" s="47"/>
      <c r="F4" s="47"/>
      <c r="G4" s="47"/>
      <c r="H4" s="47"/>
      <c r="I4" s="47"/>
      <c r="J4" s="47"/>
      <c r="K4" s="54"/>
      <c r="L4" s="55"/>
      <c r="M4" s="55"/>
      <c r="N4" s="55" t="s">
        <v>5</v>
      </c>
      <c r="O4" s="68" t="s">
        <v>74</v>
      </c>
      <c r="P4" s="68"/>
      <c r="Q4" s="68"/>
      <c r="R4" s="45" t="s">
        <v>118</v>
      </c>
      <c r="S4" s="45" t="s">
        <v>119</v>
      </c>
      <c r="T4" s="45" t="s">
        <v>120</v>
      </c>
      <c r="U4" s="45" t="s">
        <v>121</v>
      </c>
      <c r="V4" s="45" t="s">
        <v>122</v>
      </c>
      <c r="W4" s="45" t="s">
        <v>123</v>
      </c>
      <c r="X4" s="45" t="s">
        <v>124</v>
      </c>
      <c r="Y4" s="45" t="s">
        <v>125</v>
      </c>
    </row>
    <row r="5" spans="1:25" ht="134.25" customHeight="1" x14ac:dyDescent="0.3">
      <c r="A5" s="55"/>
      <c r="B5" s="47"/>
      <c r="C5" s="9" t="s">
        <v>75</v>
      </c>
      <c r="D5" s="9" t="s">
        <v>76</v>
      </c>
      <c r="E5" s="9" t="s">
        <v>77</v>
      </c>
      <c r="F5" s="9" t="s">
        <v>78</v>
      </c>
      <c r="G5" s="9" t="s">
        <v>79</v>
      </c>
      <c r="H5" s="9" t="s">
        <v>80</v>
      </c>
      <c r="I5" s="9" t="s">
        <v>81</v>
      </c>
      <c r="J5" s="9" t="s">
        <v>82</v>
      </c>
      <c r="K5" s="54"/>
      <c r="L5" s="55"/>
      <c r="M5" s="55"/>
      <c r="N5" s="55"/>
      <c r="O5" s="7" t="s">
        <v>7</v>
      </c>
      <c r="P5" s="7" t="s">
        <v>129</v>
      </c>
      <c r="Q5" s="8" t="s">
        <v>8</v>
      </c>
      <c r="R5" s="46"/>
      <c r="S5" s="46"/>
      <c r="T5" s="46"/>
      <c r="U5" s="46"/>
      <c r="V5" s="46"/>
      <c r="W5" s="46"/>
      <c r="X5" s="46"/>
      <c r="Y5" s="46"/>
    </row>
    <row r="6" spans="1:25" ht="22.5" customHeight="1" x14ac:dyDescent="0.25">
      <c r="A6" s="2">
        <v>1</v>
      </c>
      <c r="B6" s="2">
        <v>2</v>
      </c>
      <c r="C6" s="73">
        <v>3</v>
      </c>
      <c r="D6" s="73"/>
      <c r="E6" s="73"/>
      <c r="F6" s="73"/>
      <c r="G6" s="73"/>
      <c r="H6" s="73"/>
      <c r="I6" s="73"/>
      <c r="J6" s="73"/>
      <c r="K6" s="73"/>
      <c r="L6" s="2">
        <v>4</v>
      </c>
      <c r="M6" s="2">
        <v>5</v>
      </c>
      <c r="N6" s="2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2">
        <v>12</v>
      </c>
      <c r="U6" s="2">
        <v>13</v>
      </c>
      <c r="V6" s="2">
        <v>14</v>
      </c>
      <c r="W6" s="2">
        <v>15</v>
      </c>
      <c r="X6" s="2">
        <v>16</v>
      </c>
      <c r="Y6" s="2">
        <v>17</v>
      </c>
    </row>
    <row r="7" spans="1:25" ht="22.5" customHeight="1" x14ac:dyDescent="0.3">
      <c r="A7" s="4" t="s">
        <v>11</v>
      </c>
      <c r="B7" s="1" t="s">
        <v>12</v>
      </c>
      <c r="C7" s="14"/>
      <c r="D7" s="14"/>
      <c r="E7" s="14"/>
      <c r="F7" s="14"/>
      <c r="G7" s="14"/>
      <c r="H7" s="14"/>
      <c r="I7" s="14"/>
      <c r="J7" s="14"/>
      <c r="K7" s="15"/>
      <c r="L7" s="16">
        <f>L8+L9+L10+L11+L12+L13+L14</f>
        <v>926</v>
      </c>
      <c r="M7" s="16">
        <f>M8+M9+M10+M11+M12+M13+M14</f>
        <v>856</v>
      </c>
      <c r="N7" s="16">
        <f>N8+N9+N10+N11+N12+N13+N14</f>
        <v>70</v>
      </c>
      <c r="O7" s="16">
        <f>O8+O9+O10+O11+O12+O13+O14</f>
        <v>28</v>
      </c>
      <c r="P7" s="16">
        <f>P8+P9+P10+P11+P12+P13+P14</f>
        <v>42</v>
      </c>
      <c r="Q7" s="15"/>
      <c r="R7" s="17"/>
      <c r="S7" s="17"/>
      <c r="T7" s="15"/>
      <c r="U7" s="15"/>
      <c r="V7" s="15"/>
      <c r="W7" s="15"/>
      <c r="X7" s="15"/>
      <c r="Y7" s="15"/>
    </row>
    <row r="8" spans="1:25" ht="22.5" customHeight="1" x14ac:dyDescent="0.3">
      <c r="A8" s="5" t="s">
        <v>13</v>
      </c>
      <c r="B8" s="3" t="s">
        <v>14</v>
      </c>
      <c r="C8" s="18"/>
      <c r="D8" s="18"/>
      <c r="E8" s="18" t="s">
        <v>94</v>
      </c>
      <c r="G8" s="18"/>
      <c r="H8" s="18"/>
      <c r="I8" s="18"/>
      <c r="J8" s="18"/>
      <c r="K8" s="19">
        <v>3</v>
      </c>
      <c r="L8" s="20">
        <v>56</v>
      </c>
      <c r="M8" s="20">
        <f t="shared" ref="M8:M40" si="0">L8-N8</f>
        <v>48</v>
      </c>
      <c r="N8" s="19">
        <v>8</v>
      </c>
      <c r="O8" s="19">
        <v>8</v>
      </c>
      <c r="P8" s="19">
        <v>0</v>
      </c>
      <c r="Q8" s="19"/>
      <c r="R8" s="21"/>
      <c r="S8" s="21"/>
      <c r="T8" s="18">
        <v>8</v>
      </c>
      <c r="U8" s="18"/>
      <c r="V8" s="18"/>
      <c r="W8" s="18"/>
      <c r="X8" s="18"/>
      <c r="Y8" s="18"/>
    </row>
    <row r="9" spans="1:25" ht="22.5" customHeight="1" x14ac:dyDescent="0.3">
      <c r="A9" s="5" t="s">
        <v>15</v>
      </c>
      <c r="B9" s="3" t="s">
        <v>16</v>
      </c>
      <c r="C9" s="18" t="s">
        <v>94</v>
      </c>
      <c r="E9" s="18"/>
      <c r="F9" s="18"/>
      <c r="G9" s="18"/>
      <c r="H9" s="18"/>
      <c r="I9" s="18"/>
      <c r="J9" s="18"/>
      <c r="K9" s="19">
        <v>1</v>
      </c>
      <c r="L9" s="20">
        <v>56</v>
      </c>
      <c r="M9" s="20">
        <f t="shared" si="0"/>
        <v>52</v>
      </c>
      <c r="N9" s="19">
        <v>4</v>
      </c>
      <c r="O9" s="19">
        <v>4</v>
      </c>
      <c r="P9" s="19">
        <v>0</v>
      </c>
      <c r="Q9" s="19"/>
      <c r="R9" s="21">
        <v>4</v>
      </c>
      <c r="S9" s="21"/>
      <c r="T9" s="18"/>
      <c r="U9" s="18"/>
      <c r="V9" s="18"/>
      <c r="W9" s="18"/>
      <c r="X9" s="18"/>
      <c r="Y9" s="18"/>
    </row>
    <row r="10" spans="1:25" ht="22.5" customHeight="1" x14ac:dyDescent="0.3">
      <c r="A10" s="5" t="s">
        <v>17</v>
      </c>
      <c r="B10" s="3" t="s">
        <v>18</v>
      </c>
      <c r="C10" s="18"/>
      <c r="D10" s="18"/>
      <c r="E10" s="18"/>
      <c r="F10" s="18"/>
      <c r="G10" s="18"/>
      <c r="H10" s="18" t="s">
        <v>94</v>
      </c>
      <c r="I10" s="18"/>
      <c r="J10" s="18"/>
      <c r="K10" s="19">
        <v>3.5</v>
      </c>
      <c r="L10" s="20">
        <v>198</v>
      </c>
      <c r="M10" s="20">
        <f t="shared" si="0"/>
        <v>168</v>
      </c>
      <c r="N10" s="19">
        <v>30</v>
      </c>
      <c r="O10" s="19">
        <v>0</v>
      </c>
      <c r="P10" s="19">
        <v>30</v>
      </c>
      <c r="Q10" s="19"/>
      <c r="R10" s="21">
        <v>2</v>
      </c>
      <c r="S10" s="21">
        <v>8</v>
      </c>
      <c r="T10" s="18">
        <v>6</v>
      </c>
      <c r="U10" s="18">
        <v>4</v>
      </c>
      <c r="V10" s="18">
        <v>6</v>
      </c>
      <c r="W10" s="18">
        <v>4</v>
      </c>
      <c r="X10" s="18"/>
      <c r="Y10" s="18"/>
    </row>
    <row r="11" spans="1:25" ht="22.5" customHeight="1" x14ac:dyDescent="0.3">
      <c r="A11" s="5" t="s">
        <v>19</v>
      </c>
      <c r="B11" s="3" t="s">
        <v>20</v>
      </c>
      <c r="C11" s="18" t="s">
        <v>97</v>
      </c>
      <c r="D11" s="31"/>
      <c r="E11" s="18"/>
      <c r="F11" s="18"/>
      <c r="G11" s="18"/>
      <c r="H11" s="18"/>
      <c r="I11" s="18"/>
      <c r="J11" s="18"/>
      <c r="K11" s="19"/>
      <c r="L11" s="20">
        <v>332</v>
      </c>
      <c r="M11" s="20">
        <f t="shared" si="0"/>
        <v>328</v>
      </c>
      <c r="N11" s="19">
        <v>4</v>
      </c>
      <c r="O11" s="19">
        <v>0</v>
      </c>
      <c r="P11" s="19">
        <v>4</v>
      </c>
      <c r="Q11" s="19"/>
      <c r="R11" s="21">
        <v>4</v>
      </c>
      <c r="S11" s="21"/>
      <c r="T11" s="18"/>
      <c r="U11" s="18"/>
      <c r="V11" s="18"/>
      <c r="W11" s="18"/>
      <c r="X11" s="18"/>
      <c r="Y11" s="18"/>
    </row>
    <row r="12" spans="1:25" ht="22.5" customHeight="1" x14ac:dyDescent="0.3">
      <c r="A12" s="12" t="s">
        <v>105</v>
      </c>
      <c r="B12" s="13" t="s">
        <v>106</v>
      </c>
      <c r="C12" s="18" t="s">
        <v>94</v>
      </c>
      <c r="E12" s="18"/>
      <c r="F12" s="18"/>
      <c r="G12" s="18"/>
      <c r="H12" s="18"/>
      <c r="I12" s="18"/>
      <c r="J12" s="18"/>
      <c r="K12" s="19">
        <v>1</v>
      </c>
      <c r="L12" s="20">
        <v>104</v>
      </c>
      <c r="M12" s="20">
        <f t="shared" si="0"/>
        <v>100</v>
      </c>
      <c r="N12" s="19">
        <v>4</v>
      </c>
      <c r="O12" s="19">
        <v>2</v>
      </c>
      <c r="P12" s="19">
        <v>2</v>
      </c>
      <c r="Q12" s="19"/>
      <c r="R12" s="21">
        <v>4</v>
      </c>
      <c r="S12" s="21"/>
      <c r="T12" s="18"/>
      <c r="U12" s="18"/>
      <c r="V12" s="18"/>
      <c r="W12" s="18"/>
      <c r="X12" s="18"/>
      <c r="Y12" s="18"/>
    </row>
    <row r="13" spans="1:25" s="40" customFormat="1" ht="22.5" customHeight="1" x14ac:dyDescent="0.3">
      <c r="A13" s="34" t="s">
        <v>127</v>
      </c>
      <c r="B13" s="35" t="s">
        <v>128</v>
      </c>
      <c r="C13" s="36"/>
      <c r="D13" s="36"/>
      <c r="E13" s="36"/>
      <c r="F13" s="36"/>
      <c r="G13" s="36"/>
      <c r="H13" s="36" t="s">
        <v>94</v>
      </c>
      <c r="I13" s="36"/>
      <c r="J13" s="36"/>
      <c r="K13" s="37"/>
      <c r="L13" s="38">
        <v>72</v>
      </c>
      <c r="M13" s="20">
        <f t="shared" si="0"/>
        <v>56</v>
      </c>
      <c r="N13" s="37">
        <v>16</v>
      </c>
      <c r="O13" s="37">
        <v>12</v>
      </c>
      <c r="P13" s="37">
        <v>4</v>
      </c>
      <c r="Q13" s="37"/>
      <c r="R13" s="39"/>
      <c r="S13" s="39"/>
      <c r="T13" s="36"/>
      <c r="U13" s="36"/>
      <c r="V13" s="36">
        <v>8</v>
      </c>
      <c r="W13" s="36">
        <v>8</v>
      </c>
      <c r="X13" s="36"/>
      <c r="Y13" s="36"/>
    </row>
    <row r="14" spans="1:25" ht="22.5" customHeight="1" x14ac:dyDescent="0.3">
      <c r="A14" s="12" t="s">
        <v>107</v>
      </c>
      <c r="B14" s="13" t="s">
        <v>108</v>
      </c>
      <c r="C14" s="18" t="s">
        <v>94</v>
      </c>
      <c r="E14" s="18"/>
      <c r="F14" s="18"/>
      <c r="G14" s="18"/>
      <c r="H14" s="18"/>
      <c r="I14" s="18"/>
      <c r="J14" s="18"/>
      <c r="K14" s="19">
        <v>1</v>
      </c>
      <c r="L14" s="20">
        <v>108</v>
      </c>
      <c r="M14" s="20">
        <f t="shared" si="0"/>
        <v>104</v>
      </c>
      <c r="N14" s="19">
        <v>4</v>
      </c>
      <c r="O14" s="19">
        <v>2</v>
      </c>
      <c r="P14" s="19">
        <v>2</v>
      </c>
      <c r="Q14" s="19"/>
      <c r="R14" s="21">
        <v>4</v>
      </c>
      <c r="S14" s="21"/>
      <c r="T14" s="18"/>
      <c r="U14" s="18"/>
      <c r="V14" s="18"/>
      <c r="W14" s="18"/>
      <c r="X14" s="18"/>
      <c r="Y14" s="18"/>
    </row>
    <row r="15" spans="1:25" ht="22.5" customHeight="1" x14ac:dyDescent="0.3">
      <c r="A15" s="4" t="s">
        <v>21</v>
      </c>
      <c r="B15" s="1" t="s">
        <v>22</v>
      </c>
      <c r="C15" s="14"/>
      <c r="D15" s="14"/>
      <c r="E15" s="14"/>
      <c r="F15" s="14"/>
      <c r="G15" s="14"/>
      <c r="H15" s="14"/>
      <c r="I15" s="14"/>
      <c r="J15" s="14"/>
      <c r="K15" s="15"/>
      <c r="L15" s="16">
        <f>L16+L17+L18</f>
        <v>285</v>
      </c>
      <c r="M15" s="16">
        <f>M16+M17+M18</f>
        <v>259</v>
      </c>
      <c r="N15" s="15">
        <f>N16+N17+N18</f>
        <v>26</v>
      </c>
      <c r="O15" s="15">
        <f>O16+O17+O18</f>
        <v>12</v>
      </c>
      <c r="P15" s="15">
        <f>P16+P17+P18</f>
        <v>14</v>
      </c>
      <c r="Q15" s="15"/>
      <c r="R15" s="21"/>
      <c r="S15" s="21"/>
      <c r="T15" s="15"/>
      <c r="U15" s="15"/>
      <c r="V15" s="15"/>
      <c r="W15" s="15"/>
      <c r="X15" s="15"/>
      <c r="Y15" s="15"/>
    </row>
    <row r="16" spans="1:25" ht="22.5" customHeight="1" x14ac:dyDescent="0.3">
      <c r="A16" s="5" t="s">
        <v>23</v>
      </c>
      <c r="B16" s="3" t="s">
        <v>24</v>
      </c>
      <c r="C16" s="18"/>
      <c r="D16" s="18" t="s">
        <v>94</v>
      </c>
      <c r="E16" s="18"/>
      <c r="F16" s="18"/>
      <c r="G16" s="18"/>
      <c r="H16" s="18"/>
      <c r="I16" s="18"/>
      <c r="J16" s="18"/>
      <c r="K16" s="19">
        <v>2</v>
      </c>
      <c r="L16" s="20">
        <v>102</v>
      </c>
      <c r="M16" s="20">
        <f t="shared" si="0"/>
        <v>92</v>
      </c>
      <c r="N16" s="19">
        <v>10</v>
      </c>
      <c r="O16" s="19">
        <v>4</v>
      </c>
      <c r="P16" s="19">
        <v>6</v>
      </c>
      <c r="Q16" s="19"/>
      <c r="R16" s="21">
        <v>6</v>
      </c>
      <c r="S16" s="21">
        <v>4</v>
      </c>
      <c r="T16" s="18"/>
      <c r="U16" s="18"/>
      <c r="V16" s="18"/>
      <c r="W16" s="18"/>
      <c r="X16" s="18"/>
      <c r="Y16" s="18"/>
    </row>
    <row r="17" spans="1:25" ht="22.5" customHeight="1" x14ac:dyDescent="0.3">
      <c r="A17" s="5" t="s">
        <v>25</v>
      </c>
      <c r="B17" s="3" t="s">
        <v>26</v>
      </c>
      <c r="C17" s="18" t="s">
        <v>94</v>
      </c>
      <c r="E17" s="18"/>
      <c r="F17" s="18"/>
      <c r="G17" s="18"/>
      <c r="H17" s="18"/>
      <c r="I17" s="18"/>
      <c r="J17" s="18"/>
      <c r="K17" s="19"/>
      <c r="L17" s="20">
        <v>102</v>
      </c>
      <c r="M17" s="20">
        <f t="shared" si="0"/>
        <v>92</v>
      </c>
      <c r="N17" s="19">
        <v>10</v>
      </c>
      <c r="O17" s="19">
        <v>4</v>
      </c>
      <c r="P17" s="19">
        <v>6</v>
      </c>
      <c r="Q17" s="19"/>
      <c r="R17" s="21">
        <v>10</v>
      </c>
      <c r="S17" s="21"/>
      <c r="T17" s="18"/>
      <c r="U17" s="18"/>
      <c r="V17" s="18"/>
      <c r="W17" s="18"/>
      <c r="X17" s="18"/>
      <c r="Y17" s="18"/>
    </row>
    <row r="18" spans="1:25" ht="22.5" customHeight="1" x14ac:dyDescent="0.3">
      <c r="A18" s="12" t="s">
        <v>103</v>
      </c>
      <c r="B18" s="13" t="s">
        <v>104</v>
      </c>
      <c r="C18" s="18" t="s">
        <v>94</v>
      </c>
      <c r="E18" s="18"/>
      <c r="F18" s="18"/>
      <c r="G18" s="18"/>
      <c r="H18" s="18"/>
      <c r="I18" s="18"/>
      <c r="J18" s="18"/>
      <c r="K18" s="19"/>
      <c r="L18" s="20">
        <v>81</v>
      </c>
      <c r="M18" s="20">
        <f t="shared" si="0"/>
        <v>75</v>
      </c>
      <c r="N18" s="19">
        <v>6</v>
      </c>
      <c r="O18" s="19">
        <v>4</v>
      </c>
      <c r="P18" s="19">
        <v>2</v>
      </c>
      <c r="Q18" s="19"/>
      <c r="R18" s="21">
        <v>6</v>
      </c>
      <c r="S18" s="21"/>
      <c r="T18" s="18"/>
      <c r="U18" s="18"/>
      <c r="V18" s="18"/>
      <c r="W18" s="18"/>
      <c r="X18" s="18"/>
      <c r="Y18" s="18"/>
    </row>
    <row r="19" spans="1:25" ht="22.5" customHeight="1" x14ac:dyDescent="0.3">
      <c r="A19" s="4" t="s">
        <v>27</v>
      </c>
      <c r="B19" s="1" t="s">
        <v>28</v>
      </c>
      <c r="C19" s="14"/>
      <c r="D19" s="14"/>
      <c r="E19" s="14"/>
      <c r="F19" s="14"/>
      <c r="G19" s="14"/>
      <c r="H19" s="14"/>
      <c r="I19" s="14"/>
      <c r="J19" s="14"/>
      <c r="K19" s="15"/>
      <c r="L19" s="16">
        <f>L20+L33</f>
        <v>3271</v>
      </c>
      <c r="M19" s="16">
        <f t="shared" si="0"/>
        <v>2887</v>
      </c>
      <c r="N19" s="16">
        <f>N20+N33</f>
        <v>384</v>
      </c>
      <c r="O19" s="16">
        <f>O20+O33</f>
        <v>202</v>
      </c>
      <c r="P19" s="16">
        <f>P20+P33</f>
        <v>148</v>
      </c>
      <c r="Q19" s="16">
        <v>44</v>
      </c>
      <c r="R19" s="21"/>
      <c r="S19" s="21"/>
      <c r="T19" s="15"/>
      <c r="U19" s="15"/>
      <c r="V19" s="15"/>
      <c r="W19" s="15"/>
      <c r="X19" s="15"/>
      <c r="Y19" s="15"/>
    </row>
    <row r="20" spans="1:25" ht="22.5" customHeight="1" x14ac:dyDescent="0.3">
      <c r="A20" s="4" t="s">
        <v>29</v>
      </c>
      <c r="B20" s="1" t="s">
        <v>30</v>
      </c>
      <c r="C20" s="14"/>
      <c r="D20" s="14"/>
      <c r="E20" s="14"/>
      <c r="F20" s="14"/>
      <c r="G20" s="14"/>
      <c r="H20" s="14"/>
      <c r="I20" s="14"/>
      <c r="J20" s="14"/>
      <c r="K20" s="15"/>
      <c r="L20" s="16">
        <f>SUM(L21:L32)</f>
        <v>1638</v>
      </c>
      <c r="M20" s="16">
        <f t="shared" si="0"/>
        <v>1506</v>
      </c>
      <c r="N20" s="15">
        <f>N21+N22+N23+N24+N25+N26+N27+N28+N29+N30+N31+N32</f>
        <v>132</v>
      </c>
      <c r="O20" s="15">
        <f>O21+O22+O23+O24+O25+O26+O27+O28+O29+O30+O31+O32</f>
        <v>64</v>
      </c>
      <c r="P20" s="15">
        <f>P21+P22+P23+P24+P25+P26+P27+P28+P29+P30+P32+P31</f>
        <v>68</v>
      </c>
      <c r="Q20" s="15"/>
      <c r="R20" s="21"/>
      <c r="S20" s="21"/>
      <c r="T20" s="15"/>
      <c r="U20" s="15"/>
      <c r="V20" s="15"/>
      <c r="W20" s="15"/>
      <c r="X20" s="15"/>
      <c r="Y20" s="15"/>
    </row>
    <row r="21" spans="1:25" ht="22.5" customHeight="1" x14ac:dyDescent="0.3">
      <c r="A21" s="5" t="s">
        <v>84</v>
      </c>
      <c r="B21" s="3" t="s">
        <v>31</v>
      </c>
      <c r="C21" s="18"/>
      <c r="D21" s="18" t="s">
        <v>94</v>
      </c>
      <c r="E21" s="18"/>
      <c r="F21" s="18"/>
      <c r="G21" s="18"/>
      <c r="H21" s="18"/>
      <c r="I21" s="18"/>
      <c r="J21" s="18"/>
      <c r="K21" s="19">
        <v>2</v>
      </c>
      <c r="L21" s="20">
        <v>183</v>
      </c>
      <c r="M21" s="20">
        <f>L21-N21</f>
        <v>163</v>
      </c>
      <c r="N21" s="19">
        <v>20</v>
      </c>
      <c r="O21" s="19">
        <v>6</v>
      </c>
      <c r="P21" s="19">
        <v>14</v>
      </c>
      <c r="Q21" s="19"/>
      <c r="R21" s="21">
        <v>10</v>
      </c>
      <c r="S21" s="21">
        <v>10</v>
      </c>
      <c r="T21" s="18"/>
      <c r="U21" s="18"/>
      <c r="V21" s="18"/>
      <c r="W21" s="18"/>
      <c r="X21" s="18"/>
      <c r="Y21" s="18"/>
    </row>
    <row r="22" spans="1:25" ht="22.5" customHeight="1" x14ac:dyDescent="0.3">
      <c r="A22" s="5" t="s">
        <v>85</v>
      </c>
      <c r="B22" s="3" t="s">
        <v>32</v>
      </c>
      <c r="C22" s="18"/>
      <c r="D22" s="18" t="s">
        <v>95</v>
      </c>
      <c r="E22" s="18"/>
      <c r="F22" s="18"/>
      <c r="G22" s="18"/>
      <c r="H22" s="18"/>
      <c r="I22" s="18"/>
      <c r="J22" s="18"/>
      <c r="K22" s="20">
        <v>2</v>
      </c>
      <c r="L22" s="20">
        <v>158</v>
      </c>
      <c r="M22" s="20">
        <f t="shared" si="0"/>
        <v>144</v>
      </c>
      <c r="N22" s="19">
        <v>14</v>
      </c>
      <c r="O22" s="19">
        <v>8</v>
      </c>
      <c r="P22" s="19">
        <v>6</v>
      </c>
      <c r="Q22" s="19"/>
      <c r="R22" s="21">
        <v>6</v>
      </c>
      <c r="S22" s="21">
        <v>8</v>
      </c>
      <c r="T22" s="18"/>
      <c r="U22" s="18"/>
      <c r="V22" s="18"/>
      <c r="W22" s="18"/>
      <c r="X22" s="18"/>
      <c r="Y22" s="18"/>
    </row>
    <row r="23" spans="1:25" ht="22.5" customHeight="1" x14ac:dyDescent="0.3">
      <c r="A23" s="5" t="s">
        <v>86</v>
      </c>
      <c r="B23" s="3" t="s">
        <v>33</v>
      </c>
      <c r="C23" s="18"/>
      <c r="D23" s="18" t="s">
        <v>95</v>
      </c>
      <c r="E23" s="18"/>
      <c r="F23" s="18"/>
      <c r="G23" s="18"/>
      <c r="H23" s="18"/>
      <c r="I23" s="18"/>
      <c r="J23" s="18"/>
      <c r="K23" s="19">
        <v>2</v>
      </c>
      <c r="L23" s="20">
        <v>158</v>
      </c>
      <c r="M23" s="20">
        <f t="shared" si="0"/>
        <v>146</v>
      </c>
      <c r="N23" s="19">
        <v>12</v>
      </c>
      <c r="O23" s="19">
        <v>6</v>
      </c>
      <c r="P23" s="19">
        <v>6</v>
      </c>
      <c r="Q23" s="19"/>
      <c r="R23" s="21">
        <v>8</v>
      </c>
      <c r="S23" s="21">
        <v>4</v>
      </c>
      <c r="T23" s="18"/>
      <c r="U23" s="18"/>
      <c r="V23" s="18"/>
      <c r="W23" s="18"/>
      <c r="X23" s="18"/>
      <c r="Y23" s="18"/>
    </row>
    <row r="24" spans="1:25" ht="22.5" customHeight="1" x14ac:dyDescent="0.3">
      <c r="A24" s="5" t="s">
        <v>87</v>
      </c>
      <c r="B24" s="3" t="s">
        <v>34</v>
      </c>
      <c r="C24" s="18"/>
      <c r="D24" s="18" t="s">
        <v>95</v>
      </c>
      <c r="E24" s="18"/>
      <c r="F24" s="18"/>
      <c r="G24" s="18"/>
      <c r="H24" s="18"/>
      <c r="I24" s="18"/>
      <c r="J24" s="18"/>
      <c r="K24" s="19">
        <v>2</v>
      </c>
      <c r="L24" s="20">
        <v>102</v>
      </c>
      <c r="M24" s="20">
        <f t="shared" si="0"/>
        <v>92</v>
      </c>
      <c r="N24" s="19">
        <v>10</v>
      </c>
      <c r="O24" s="19">
        <v>6</v>
      </c>
      <c r="P24" s="19">
        <v>4</v>
      </c>
      <c r="Q24" s="19"/>
      <c r="R24" s="21">
        <v>2</v>
      </c>
      <c r="S24" s="21">
        <v>8</v>
      </c>
      <c r="T24" s="18"/>
      <c r="U24" s="18"/>
      <c r="V24" s="18"/>
      <c r="W24" s="18"/>
      <c r="X24" s="18"/>
      <c r="Y24" s="18"/>
    </row>
    <row r="25" spans="1:25" ht="22.5" customHeight="1" x14ac:dyDescent="0.3">
      <c r="A25" s="5" t="s">
        <v>88</v>
      </c>
      <c r="B25" s="3" t="s">
        <v>35</v>
      </c>
      <c r="C25" s="18"/>
      <c r="D25" s="18"/>
      <c r="E25" s="18"/>
      <c r="F25" s="18" t="s">
        <v>94</v>
      </c>
      <c r="G25" s="18"/>
      <c r="H25" s="18"/>
      <c r="I25" s="18"/>
      <c r="J25" s="18"/>
      <c r="K25" s="19">
        <v>4</v>
      </c>
      <c r="L25" s="20">
        <v>96</v>
      </c>
      <c r="M25" s="20">
        <f t="shared" si="0"/>
        <v>86</v>
      </c>
      <c r="N25" s="19">
        <v>10</v>
      </c>
      <c r="O25" s="19">
        <v>4</v>
      </c>
      <c r="P25" s="19">
        <v>6</v>
      </c>
      <c r="Q25" s="19"/>
      <c r="R25" s="21"/>
      <c r="S25" s="21"/>
      <c r="T25" s="18">
        <v>2</v>
      </c>
      <c r="U25" s="18">
        <v>8</v>
      </c>
      <c r="V25" s="18"/>
      <c r="W25" s="18"/>
      <c r="X25" s="18"/>
      <c r="Y25" s="18"/>
    </row>
    <row r="26" spans="1:25" ht="22.5" customHeight="1" x14ac:dyDescent="0.3">
      <c r="A26" s="5" t="s">
        <v>89</v>
      </c>
      <c r="B26" s="3" t="s">
        <v>114</v>
      </c>
      <c r="C26" s="18"/>
      <c r="D26" s="18"/>
      <c r="E26" s="18"/>
      <c r="F26" s="26"/>
      <c r="G26" s="18"/>
      <c r="H26" s="18" t="s">
        <v>95</v>
      </c>
      <c r="I26" s="18"/>
      <c r="J26" s="18"/>
      <c r="K26" s="19">
        <v>6</v>
      </c>
      <c r="L26" s="20">
        <v>216</v>
      </c>
      <c r="M26" s="20">
        <f t="shared" si="0"/>
        <v>206</v>
      </c>
      <c r="N26" s="19">
        <v>10</v>
      </c>
      <c r="O26" s="19">
        <v>4</v>
      </c>
      <c r="P26" s="19">
        <v>6</v>
      </c>
      <c r="Q26" s="19"/>
      <c r="R26" s="21"/>
      <c r="S26" s="21"/>
      <c r="T26" s="18"/>
      <c r="U26" s="18"/>
      <c r="V26" s="18">
        <v>8</v>
      </c>
      <c r="W26" s="18">
        <v>2</v>
      </c>
      <c r="X26" s="18"/>
      <c r="Y26" s="18"/>
    </row>
    <row r="27" spans="1:25" ht="22.5" customHeight="1" x14ac:dyDescent="0.3">
      <c r="A27" s="5" t="s">
        <v>90</v>
      </c>
      <c r="B27" s="3" t="s">
        <v>36</v>
      </c>
      <c r="C27" s="18"/>
      <c r="D27" s="18"/>
      <c r="E27" s="18"/>
      <c r="F27" s="18"/>
      <c r="G27" s="18"/>
      <c r="H27" s="18" t="s">
        <v>94</v>
      </c>
      <c r="I27" s="18"/>
      <c r="J27" s="18"/>
      <c r="K27" s="19">
        <v>6</v>
      </c>
      <c r="L27" s="20">
        <v>110</v>
      </c>
      <c r="M27" s="20">
        <f t="shared" si="0"/>
        <v>98</v>
      </c>
      <c r="N27" s="19">
        <v>12</v>
      </c>
      <c r="O27" s="19">
        <v>8</v>
      </c>
      <c r="P27" s="19">
        <v>4</v>
      </c>
      <c r="Q27" s="19"/>
      <c r="R27" s="21"/>
      <c r="S27" s="21"/>
      <c r="T27" s="18"/>
      <c r="U27" s="18"/>
      <c r="V27" s="18">
        <v>10</v>
      </c>
      <c r="W27" s="18">
        <v>2</v>
      </c>
      <c r="X27" s="18"/>
      <c r="Y27" s="18"/>
    </row>
    <row r="28" spans="1:25" ht="22.5" customHeight="1" x14ac:dyDescent="0.3">
      <c r="A28" s="5" t="s">
        <v>91</v>
      </c>
      <c r="B28" s="3" t="s">
        <v>37</v>
      </c>
      <c r="C28" s="18"/>
      <c r="D28" s="18"/>
      <c r="E28" s="18"/>
      <c r="F28" s="18"/>
      <c r="G28" s="18"/>
      <c r="H28" s="18" t="s">
        <v>94</v>
      </c>
      <c r="I28" s="18"/>
      <c r="J28" s="18"/>
      <c r="K28" s="19">
        <v>6</v>
      </c>
      <c r="L28" s="20">
        <v>77</v>
      </c>
      <c r="M28" s="20">
        <f t="shared" si="0"/>
        <v>73</v>
      </c>
      <c r="N28" s="19">
        <v>4</v>
      </c>
      <c r="O28" s="19">
        <v>2</v>
      </c>
      <c r="P28" s="19">
        <v>2</v>
      </c>
      <c r="Q28" s="19"/>
      <c r="R28" s="21"/>
      <c r="S28" s="21"/>
      <c r="T28" s="18"/>
      <c r="U28" s="18"/>
      <c r="V28" s="18">
        <v>2</v>
      </c>
      <c r="W28" s="18">
        <v>2</v>
      </c>
      <c r="X28" s="18"/>
      <c r="Y28" s="18"/>
    </row>
    <row r="29" spans="1:25" ht="22.5" customHeight="1" x14ac:dyDescent="0.3">
      <c r="A29" s="5" t="s">
        <v>92</v>
      </c>
      <c r="B29" s="3" t="s">
        <v>38</v>
      </c>
      <c r="C29" s="18" t="s">
        <v>94</v>
      </c>
      <c r="E29" s="18"/>
      <c r="F29" s="18"/>
      <c r="G29" s="18"/>
      <c r="H29" s="18"/>
      <c r="I29" s="18"/>
      <c r="J29" s="18"/>
      <c r="K29" s="19">
        <v>1</v>
      </c>
      <c r="L29" s="20">
        <v>102</v>
      </c>
      <c r="M29" s="20">
        <f t="shared" si="0"/>
        <v>92</v>
      </c>
      <c r="N29" s="19">
        <v>10</v>
      </c>
      <c r="O29" s="19">
        <v>6</v>
      </c>
      <c r="P29" s="19">
        <v>4</v>
      </c>
      <c r="Q29" s="19"/>
      <c r="R29" s="21">
        <v>10</v>
      </c>
      <c r="S29" s="21"/>
      <c r="T29" s="18"/>
      <c r="U29" s="18"/>
      <c r="V29" s="18"/>
      <c r="W29" s="18"/>
      <c r="X29" s="18"/>
      <c r="Y29" s="18"/>
    </row>
    <row r="30" spans="1:25" ht="22.5" customHeight="1" x14ac:dyDescent="0.3">
      <c r="A30" s="12" t="s">
        <v>99</v>
      </c>
      <c r="B30" s="13" t="s">
        <v>39</v>
      </c>
      <c r="C30" s="18"/>
      <c r="D30" s="18"/>
      <c r="E30" s="18"/>
      <c r="F30" s="18"/>
      <c r="G30" s="18"/>
      <c r="H30" s="18" t="s">
        <v>95</v>
      </c>
      <c r="I30" s="18"/>
      <c r="J30" s="18"/>
      <c r="K30" s="19"/>
      <c r="L30" s="20">
        <v>186</v>
      </c>
      <c r="M30" s="20">
        <f t="shared" si="0"/>
        <v>176</v>
      </c>
      <c r="N30" s="19">
        <v>10</v>
      </c>
      <c r="O30" s="19">
        <v>2</v>
      </c>
      <c r="P30" s="19">
        <v>8</v>
      </c>
      <c r="Q30" s="19"/>
      <c r="R30" s="21"/>
      <c r="S30" s="21"/>
      <c r="T30" s="18"/>
      <c r="U30" s="18"/>
      <c r="V30" s="18">
        <v>6</v>
      </c>
      <c r="W30" s="18">
        <v>4</v>
      </c>
      <c r="X30" s="18"/>
      <c r="Y30" s="18"/>
    </row>
    <row r="31" spans="1:25" ht="22.5" customHeight="1" x14ac:dyDescent="0.3">
      <c r="A31" s="12" t="s">
        <v>100</v>
      </c>
      <c r="B31" s="13" t="s">
        <v>101</v>
      </c>
      <c r="C31" s="18"/>
      <c r="D31" s="18"/>
      <c r="E31" s="18"/>
      <c r="F31" s="18"/>
      <c r="G31" s="18"/>
      <c r="H31" s="18" t="s">
        <v>94</v>
      </c>
      <c r="I31" s="18"/>
      <c r="J31" s="18"/>
      <c r="K31" s="19">
        <v>6</v>
      </c>
      <c r="L31" s="20">
        <v>117</v>
      </c>
      <c r="M31" s="20">
        <f t="shared" si="0"/>
        <v>107</v>
      </c>
      <c r="N31" s="19">
        <v>10</v>
      </c>
      <c r="O31" s="19">
        <v>6</v>
      </c>
      <c r="P31" s="19">
        <v>4</v>
      </c>
      <c r="Q31" s="19"/>
      <c r="R31" s="21"/>
      <c r="S31" s="21"/>
      <c r="T31" s="18"/>
      <c r="U31" s="18"/>
      <c r="V31" s="18">
        <v>6</v>
      </c>
      <c r="W31" s="18">
        <v>4</v>
      </c>
      <c r="X31" s="18"/>
      <c r="Y31" s="18"/>
    </row>
    <row r="32" spans="1:25" ht="22.5" customHeight="1" x14ac:dyDescent="0.3">
      <c r="A32" s="12" t="s">
        <v>102</v>
      </c>
      <c r="B32" s="13" t="s">
        <v>93</v>
      </c>
      <c r="C32" s="18"/>
      <c r="D32" s="18"/>
      <c r="E32" s="18"/>
      <c r="F32" s="18" t="s">
        <v>95</v>
      </c>
      <c r="G32" s="18"/>
      <c r="H32" s="18"/>
      <c r="I32" s="18"/>
      <c r="J32" s="18"/>
      <c r="K32" s="19">
        <v>4</v>
      </c>
      <c r="L32" s="20">
        <v>133</v>
      </c>
      <c r="M32" s="20">
        <f t="shared" si="0"/>
        <v>123</v>
      </c>
      <c r="N32" s="19">
        <v>10</v>
      </c>
      <c r="O32" s="19">
        <v>6</v>
      </c>
      <c r="P32" s="19">
        <v>4</v>
      </c>
      <c r="Q32" s="19"/>
      <c r="R32" s="21"/>
      <c r="S32" s="21"/>
      <c r="T32" s="18">
        <v>6</v>
      </c>
      <c r="U32" s="18">
        <v>4</v>
      </c>
      <c r="V32" s="18"/>
      <c r="W32" s="18"/>
      <c r="X32" s="18"/>
      <c r="Y32" s="18"/>
    </row>
    <row r="33" spans="1:25" ht="22.5" customHeight="1" x14ac:dyDescent="0.3">
      <c r="A33" s="4" t="s">
        <v>40</v>
      </c>
      <c r="B33" s="1" t="s">
        <v>41</v>
      </c>
      <c r="C33" s="14"/>
      <c r="D33" s="14"/>
      <c r="E33" s="14"/>
      <c r="F33" s="14"/>
      <c r="G33" s="14"/>
      <c r="H33" s="14"/>
      <c r="I33" s="14"/>
      <c r="J33" s="14"/>
      <c r="K33" s="15"/>
      <c r="L33" s="16">
        <f>L34+L39+L43</f>
        <v>1633</v>
      </c>
      <c r="M33" s="16">
        <f t="shared" si="0"/>
        <v>1381</v>
      </c>
      <c r="N33" s="16">
        <f>O33+P33+Q33</f>
        <v>252</v>
      </c>
      <c r="O33" s="16">
        <f>O34+O39+O43</f>
        <v>138</v>
      </c>
      <c r="P33" s="16">
        <f>P34+P39+P43</f>
        <v>80</v>
      </c>
      <c r="Q33" s="16">
        <f>Q34+Q39</f>
        <v>34</v>
      </c>
      <c r="R33" s="21"/>
      <c r="S33" s="21"/>
      <c r="T33" s="15"/>
      <c r="U33" s="15"/>
      <c r="V33" s="15"/>
      <c r="W33" s="15"/>
      <c r="X33" s="15"/>
      <c r="Y33" s="15"/>
    </row>
    <row r="34" spans="1:25" ht="22.5" customHeight="1" x14ac:dyDescent="0.3">
      <c r="A34" s="4" t="s">
        <v>42</v>
      </c>
      <c r="B34" s="1" t="s">
        <v>43</v>
      </c>
      <c r="C34" s="18"/>
      <c r="D34" s="18"/>
      <c r="E34" s="18"/>
      <c r="F34" s="18"/>
      <c r="G34" s="18"/>
      <c r="H34" s="29" t="s">
        <v>96</v>
      </c>
      <c r="I34" s="18"/>
      <c r="J34" s="18"/>
      <c r="K34" s="19"/>
      <c r="L34" s="16">
        <f>SUM(L35:L36)</f>
        <v>820</v>
      </c>
      <c r="M34" s="16">
        <f t="shared" si="0"/>
        <v>688</v>
      </c>
      <c r="N34" s="15">
        <f>O34+P34+Q34</f>
        <v>132</v>
      </c>
      <c r="O34" s="15">
        <f>O35+O36</f>
        <v>72</v>
      </c>
      <c r="P34" s="15">
        <f>P35+P36</f>
        <v>40</v>
      </c>
      <c r="Q34" s="15">
        <f>Q36</f>
        <v>20</v>
      </c>
      <c r="R34" s="21"/>
      <c r="S34" s="21"/>
      <c r="T34" s="18"/>
      <c r="U34" s="18"/>
      <c r="V34" s="18"/>
      <c r="W34" s="18"/>
      <c r="X34" s="18"/>
      <c r="Y34" s="18"/>
    </row>
    <row r="35" spans="1:25" ht="22.5" customHeight="1" x14ac:dyDescent="0.3">
      <c r="A35" s="5" t="s">
        <v>44</v>
      </c>
      <c r="B35" s="3" t="s">
        <v>45</v>
      </c>
      <c r="C35" s="18"/>
      <c r="D35" s="18"/>
      <c r="E35" s="18"/>
      <c r="F35" s="18" t="s">
        <v>95</v>
      </c>
      <c r="G35" s="18"/>
      <c r="H35" s="18"/>
      <c r="I35" s="18"/>
      <c r="J35" s="18"/>
      <c r="K35" s="19">
        <v>2.2999999999999998</v>
      </c>
      <c r="L35" s="20">
        <v>521</v>
      </c>
      <c r="M35" s="20">
        <f t="shared" si="0"/>
        <v>453</v>
      </c>
      <c r="N35" s="19">
        <v>68</v>
      </c>
      <c r="O35" s="19">
        <v>46</v>
      </c>
      <c r="P35" s="19">
        <v>22</v>
      </c>
      <c r="Q35" s="19"/>
      <c r="R35" s="21">
        <v>8</v>
      </c>
      <c r="S35" s="21">
        <v>16</v>
      </c>
      <c r="T35" s="18">
        <v>24</v>
      </c>
      <c r="U35" s="18">
        <v>20</v>
      </c>
      <c r="V35" s="18"/>
      <c r="W35" s="18"/>
      <c r="X35" s="18"/>
      <c r="Y35" s="18"/>
    </row>
    <row r="36" spans="1:25" ht="27" customHeight="1" x14ac:dyDescent="0.3">
      <c r="A36" s="5" t="s">
        <v>46</v>
      </c>
      <c r="B36" s="3" t="s">
        <v>47</v>
      </c>
      <c r="C36" s="18"/>
      <c r="D36" s="18"/>
      <c r="E36" s="18"/>
      <c r="F36" s="18"/>
      <c r="G36" s="18"/>
      <c r="H36" s="14" t="s">
        <v>95</v>
      </c>
      <c r="I36" s="18"/>
      <c r="J36" s="18"/>
      <c r="K36" s="19">
        <v>4.5999999999999996</v>
      </c>
      <c r="L36" s="20">
        <v>299</v>
      </c>
      <c r="M36" s="20">
        <f t="shared" si="0"/>
        <v>235</v>
      </c>
      <c r="N36" s="19">
        <v>64</v>
      </c>
      <c r="O36" s="19">
        <v>26</v>
      </c>
      <c r="P36" s="19">
        <v>18</v>
      </c>
      <c r="Q36" s="19">
        <v>20</v>
      </c>
      <c r="R36" s="21"/>
      <c r="S36" s="21"/>
      <c r="T36" s="18">
        <v>12</v>
      </c>
      <c r="U36" s="18">
        <v>18</v>
      </c>
      <c r="V36" s="18">
        <v>22</v>
      </c>
      <c r="W36" s="18">
        <v>12</v>
      </c>
      <c r="X36" s="18"/>
      <c r="Y36" s="18"/>
    </row>
    <row r="37" spans="1:25" ht="22.5" customHeight="1" x14ac:dyDescent="0.3">
      <c r="A37" s="5" t="s">
        <v>48</v>
      </c>
      <c r="B37" s="3" t="s">
        <v>49</v>
      </c>
      <c r="C37" s="18"/>
      <c r="D37" s="18"/>
      <c r="E37" s="18"/>
      <c r="F37" s="18"/>
      <c r="G37" s="18"/>
      <c r="H37" s="18"/>
      <c r="I37" s="18"/>
      <c r="J37" s="18"/>
      <c r="K37" s="19"/>
      <c r="L37" s="20"/>
      <c r="M37" s="20"/>
      <c r="N37" s="22"/>
      <c r="O37" s="19"/>
      <c r="P37" s="19"/>
      <c r="Q37" s="19"/>
      <c r="R37" s="23"/>
      <c r="S37" s="23"/>
      <c r="T37" s="24"/>
      <c r="U37" s="24"/>
      <c r="V37" s="24"/>
      <c r="W37" s="24"/>
      <c r="X37" s="24"/>
      <c r="Y37" s="24"/>
    </row>
    <row r="38" spans="1:25" ht="22.5" customHeight="1" x14ac:dyDescent="0.3">
      <c r="A38" s="5" t="s">
        <v>50</v>
      </c>
      <c r="B38" s="3" t="s">
        <v>51</v>
      </c>
      <c r="C38" s="18"/>
      <c r="D38" s="18"/>
      <c r="E38" s="18"/>
      <c r="F38" s="19"/>
      <c r="G38" s="18"/>
      <c r="H38" s="18" t="s">
        <v>97</v>
      </c>
      <c r="I38" s="18"/>
      <c r="J38" s="18"/>
      <c r="K38" s="19"/>
      <c r="L38" s="20"/>
      <c r="M38" s="20"/>
      <c r="N38" s="22">
        <v>324</v>
      </c>
      <c r="O38" s="19"/>
      <c r="P38" s="19"/>
      <c r="Q38" s="19"/>
      <c r="R38" s="23"/>
      <c r="S38" s="23"/>
      <c r="T38" s="24"/>
      <c r="U38" s="24"/>
      <c r="V38" s="24">
        <v>216</v>
      </c>
      <c r="W38" s="24">
        <v>108</v>
      </c>
      <c r="X38" s="24"/>
      <c r="Y38" s="24"/>
    </row>
    <row r="39" spans="1:25" ht="22.5" customHeight="1" x14ac:dyDescent="0.3">
      <c r="A39" s="4" t="s">
        <v>52</v>
      </c>
      <c r="B39" s="1" t="s">
        <v>53</v>
      </c>
      <c r="C39" s="18"/>
      <c r="D39" s="18"/>
      <c r="E39" s="18"/>
      <c r="F39" s="18"/>
      <c r="G39" s="18"/>
      <c r="H39" s="29" t="s">
        <v>96</v>
      </c>
      <c r="I39" s="18"/>
      <c r="J39" s="18"/>
      <c r="K39" s="19"/>
      <c r="L39" s="16">
        <f>L40</f>
        <v>375</v>
      </c>
      <c r="M39" s="16">
        <f t="shared" si="0"/>
        <v>291</v>
      </c>
      <c r="N39" s="16">
        <f>O39+P39+Q39</f>
        <v>84</v>
      </c>
      <c r="O39" s="16">
        <f>O40</f>
        <v>48</v>
      </c>
      <c r="P39" s="16">
        <f>P40</f>
        <v>22</v>
      </c>
      <c r="Q39" s="16">
        <f>Q40</f>
        <v>14</v>
      </c>
      <c r="R39" s="21"/>
      <c r="S39" s="21"/>
      <c r="T39" s="18"/>
      <c r="U39" s="18"/>
      <c r="V39" s="18"/>
      <c r="W39" s="18"/>
      <c r="X39" s="18"/>
      <c r="Y39" s="18"/>
    </row>
    <row r="40" spans="1:25" ht="22.5" customHeight="1" x14ac:dyDescent="0.3">
      <c r="A40" s="5" t="s">
        <v>54</v>
      </c>
      <c r="B40" s="3" t="s">
        <v>55</v>
      </c>
      <c r="C40" s="18"/>
      <c r="D40" s="18"/>
      <c r="E40" s="18"/>
      <c r="F40" s="18"/>
      <c r="G40" s="18"/>
      <c r="H40" s="18" t="s">
        <v>95</v>
      </c>
      <c r="I40" s="18"/>
      <c r="J40" s="18"/>
      <c r="K40" s="19">
        <v>5.6</v>
      </c>
      <c r="L40" s="20">
        <v>375</v>
      </c>
      <c r="M40" s="20">
        <f t="shared" si="0"/>
        <v>291</v>
      </c>
      <c r="N40" s="19">
        <v>84</v>
      </c>
      <c r="O40" s="19">
        <v>48</v>
      </c>
      <c r="P40" s="19">
        <v>22</v>
      </c>
      <c r="Q40" s="19">
        <v>14</v>
      </c>
      <c r="R40" s="21"/>
      <c r="S40" s="21"/>
      <c r="T40" s="18">
        <v>8</v>
      </c>
      <c r="U40" s="18">
        <v>22</v>
      </c>
      <c r="V40" s="18">
        <v>28</v>
      </c>
      <c r="W40" s="18">
        <v>26</v>
      </c>
      <c r="X40" s="18"/>
      <c r="Y40" s="18"/>
    </row>
    <row r="41" spans="1:25" ht="22.5" customHeight="1" x14ac:dyDescent="0.3">
      <c r="A41" s="5" t="s">
        <v>56</v>
      </c>
      <c r="B41" s="3" t="s">
        <v>49</v>
      </c>
      <c r="C41" s="18"/>
      <c r="D41" s="18"/>
      <c r="E41" s="18"/>
      <c r="F41" s="18"/>
      <c r="G41" s="18"/>
      <c r="H41" s="18"/>
      <c r="I41" s="18"/>
      <c r="J41" s="18"/>
      <c r="K41" s="19"/>
      <c r="L41" s="20"/>
      <c r="M41" s="20"/>
      <c r="N41" s="22"/>
      <c r="O41" s="19"/>
      <c r="P41" s="19"/>
      <c r="Q41" s="19"/>
      <c r="R41" s="23"/>
      <c r="S41" s="23"/>
      <c r="T41" s="24"/>
      <c r="U41" s="24"/>
      <c r="V41" s="24"/>
      <c r="W41" s="24"/>
      <c r="X41" s="24"/>
      <c r="Y41" s="24"/>
    </row>
    <row r="42" spans="1:25" ht="22.5" customHeight="1" x14ac:dyDescent="0.3">
      <c r="A42" s="5" t="s">
        <v>57</v>
      </c>
      <c r="B42" s="3" t="s">
        <v>51</v>
      </c>
      <c r="C42" s="18"/>
      <c r="D42" s="18"/>
      <c r="E42" s="18"/>
      <c r="F42" s="18"/>
      <c r="G42" s="18"/>
      <c r="H42" s="19" t="s">
        <v>97</v>
      </c>
      <c r="I42" s="18"/>
      <c r="J42" s="18"/>
      <c r="K42" s="18"/>
      <c r="L42" s="20"/>
      <c r="M42" s="20"/>
      <c r="N42" s="22">
        <v>180</v>
      </c>
      <c r="O42" s="19"/>
      <c r="P42" s="19"/>
      <c r="Q42" s="19"/>
      <c r="R42" s="23"/>
      <c r="S42" s="23"/>
      <c r="T42" s="24"/>
      <c r="U42" s="24"/>
      <c r="V42" s="24"/>
      <c r="W42" s="24">
        <v>180</v>
      </c>
      <c r="X42" s="24"/>
      <c r="Y42" s="24"/>
    </row>
    <row r="43" spans="1:25" ht="30.75" customHeight="1" x14ac:dyDescent="0.3">
      <c r="A43" s="4" t="s">
        <v>58</v>
      </c>
      <c r="B43" s="30" t="s">
        <v>59</v>
      </c>
      <c r="C43" s="25"/>
      <c r="D43" s="25"/>
      <c r="E43" s="25"/>
      <c r="F43" s="29" t="s">
        <v>96</v>
      </c>
      <c r="G43" s="29"/>
      <c r="H43" s="25"/>
      <c r="I43" s="18"/>
      <c r="J43" s="25"/>
      <c r="K43" s="25"/>
      <c r="L43" s="16">
        <f>L44</f>
        <v>438</v>
      </c>
      <c r="M43" s="16">
        <f>L43-N43</f>
        <v>402</v>
      </c>
      <c r="N43" s="15">
        <f>O43+P43</f>
        <v>36</v>
      </c>
      <c r="O43" s="15">
        <f>O44</f>
        <v>18</v>
      </c>
      <c r="P43" s="15">
        <f>P44</f>
        <v>18</v>
      </c>
      <c r="Q43" s="15"/>
      <c r="R43" s="21"/>
      <c r="S43" s="21"/>
      <c r="T43" s="18"/>
      <c r="U43" s="18"/>
      <c r="V43" s="18"/>
      <c r="W43" s="18"/>
      <c r="X43" s="18"/>
      <c r="Y43" s="18"/>
    </row>
    <row r="44" spans="1:25" ht="22.5" customHeight="1" x14ac:dyDescent="0.3">
      <c r="A44" s="5" t="s">
        <v>60</v>
      </c>
      <c r="B44" s="6" t="s">
        <v>115</v>
      </c>
      <c r="C44" s="25"/>
      <c r="D44" s="25"/>
      <c r="E44" s="19" t="s">
        <v>94</v>
      </c>
      <c r="G44" s="25"/>
      <c r="H44" s="25"/>
      <c r="I44" s="25"/>
      <c r="J44" s="25"/>
      <c r="K44" s="25">
        <v>3</v>
      </c>
      <c r="L44" s="20">
        <v>438</v>
      </c>
      <c r="M44" s="16">
        <f>L44-N44</f>
        <v>402</v>
      </c>
      <c r="N44" s="19">
        <v>36</v>
      </c>
      <c r="O44" s="19">
        <v>18</v>
      </c>
      <c r="P44" s="19">
        <v>18</v>
      </c>
      <c r="Q44" s="19"/>
      <c r="R44" s="21">
        <v>6</v>
      </c>
      <c r="S44" s="21">
        <v>12</v>
      </c>
      <c r="T44" s="18">
        <v>18</v>
      </c>
      <c r="U44" s="18"/>
      <c r="V44" s="18"/>
      <c r="W44" s="18"/>
      <c r="X44" s="18"/>
      <c r="Y44" s="18"/>
    </row>
    <row r="45" spans="1:25" ht="22.5" customHeight="1" x14ac:dyDescent="0.3">
      <c r="A45" s="5" t="s">
        <v>61</v>
      </c>
      <c r="B45" s="6" t="s">
        <v>49</v>
      </c>
      <c r="C45" s="25"/>
      <c r="D45" s="25"/>
      <c r="E45" s="25"/>
      <c r="F45" s="25"/>
      <c r="G45" s="25"/>
      <c r="H45" s="25"/>
      <c r="I45" s="25"/>
      <c r="J45" s="25"/>
      <c r="K45" s="25"/>
      <c r="L45" s="20"/>
      <c r="M45" s="20"/>
      <c r="N45" s="22"/>
      <c r="O45" s="19"/>
      <c r="P45" s="19"/>
      <c r="Q45" s="19"/>
      <c r="R45" s="23"/>
      <c r="S45" s="23"/>
      <c r="T45" s="24"/>
      <c r="U45" s="24"/>
      <c r="V45" s="24"/>
      <c r="W45" s="24"/>
      <c r="X45" s="24"/>
      <c r="Y45" s="24"/>
    </row>
    <row r="46" spans="1:25" ht="22.5" customHeight="1" x14ac:dyDescent="0.3">
      <c r="A46" s="5" t="s">
        <v>62</v>
      </c>
      <c r="B46" s="3" t="s">
        <v>51</v>
      </c>
      <c r="C46" s="18"/>
      <c r="D46" s="18"/>
      <c r="E46" s="18"/>
      <c r="F46" s="19" t="s">
        <v>97</v>
      </c>
      <c r="G46" s="19"/>
      <c r="H46" s="18"/>
      <c r="I46" s="18"/>
      <c r="J46" s="18"/>
      <c r="K46" s="18"/>
      <c r="L46" s="19"/>
      <c r="M46" s="20"/>
      <c r="N46" s="22">
        <v>432</v>
      </c>
      <c r="O46" s="19"/>
      <c r="P46" s="19"/>
      <c r="Q46" s="19"/>
      <c r="R46" s="23"/>
      <c r="S46" s="23"/>
      <c r="T46" s="24">
        <v>252</v>
      </c>
      <c r="U46" s="24">
        <v>180</v>
      </c>
      <c r="V46" s="24"/>
      <c r="W46" s="24"/>
      <c r="X46" s="24"/>
      <c r="Y46" s="24"/>
    </row>
    <row r="47" spans="1:25" ht="22.5" customHeight="1" x14ac:dyDescent="0.3">
      <c r="A47" s="31"/>
      <c r="B47" s="32" t="s">
        <v>63</v>
      </c>
      <c r="C47" s="33"/>
      <c r="D47" s="33"/>
      <c r="E47" s="33"/>
      <c r="F47" s="33"/>
      <c r="G47" s="33"/>
      <c r="H47" s="33"/>
      <c r="I47" s="33"/>
      <c r="J47" s="33"/>
      <c r="K47" s="33"/>
      <c r="L47" s="16">
        <f>L19+L15+L7</f>
        <v>4482</v>
      </c>
      <c r="M47" s="16">
        <f>M19+M15+M7</f>
        <v>4002</v>
      </c>
      <c r="N47" s="16">
        <f>N7+N15+N19</f>
        <v>480</v>
      </c>
      <c r="O47" s="16">
        <f>O33+O20+O15+O7</f>
        <v>242</v>
      </c>
      <c r="P47" s="16">
        <f>P33+P20+P15+P7</f>
        <v>204</v>
      </c>
      <c r="Q47" s="16">
        <f>Q33</f>
        <v>34</v>
      </c>
      <c r="R47" s="27">
        <f>R9+R10+R11+R12+R14+R16+R17+R18+R21+R22+R23+R24+R29+R35+R44</f>
        <v>90</v>
      </c>
      <c r="S47" s="27">
        <f>S9+S10+S11+S12+S14+S16+S17+S18+S21+S22+S23+S24+S29+S35+S44</f>
        <v>70</v>
      </c>
      <c r="T47" s="27">
        <f>SUM(T8:T36,T39:T40,T43:T44)</f>
        <v>84</v>
      </c>
      <c r="U47" s="27">
        <f>SUM(U8:U36,U39:U40,U43:U44)</f>
        <v>76</v>
      </c>
      <c r="V47" s="27">
        <f>SUM(V8:V36,V39:V40,V43:V44)</f>
        <v>96</v>
      </c>
      <c r="W47" s="27">
        <f>SUM(W8:W36,W39:W40,W43:W44)</f>
        <v>64</v>
      </c>
      <c r="X47" s="27">
        <f>SUM(X8:X36,X39:X40,X43:X44)</f>
        <v>0</v>
      </c>
      <c r="Y47" s="27"/>
    </row>
    <row r="48" spans="1:25" ht="22.5" customHeight="1" x14ac:dyDescent="0.3">
      <c r="A48" s="1" t="s">
        <v>64</v>
      </c>
      <c r="B48" s="1" t="s">
        <v>65</v>
      </c>
      <c r="C48" s="14"/>
      <c r="D48" s="14"/>
      <c r="E48" s="14"/>
      <c r="F48" s="14"/>
      <c r="G48" s="14"/>
      <c r="H48" s="14"/>
      <c r="I48" s="14"/>
      <c r="J48" s="14"/>
      <c r="K48" s="14"/>
      <c r="L48" s="26"/>
      <c r="M48" s="26"/>
      <c r="N48" s="21">
        <v>144</v>
      </c>
      <c r="O48" s="26"/>
      <c r="P48" s="26"/>
      <c r="Q48" s="26"/>
      <c r="R48" s="27"/>
      <c r="S48" s="27"/>
      <c r="T48" s="27"/>
      <c r="U48" s="27"/>
      <c r="V48" s="27"/>
      <c r="W48" s="27"/>
      <c r="X48" s="27">
        <v>144</v>
      </c>
      <c r="Y48" s="15"/>
    </row>
    <row r="49" spans="1:25" ht="22.5" customHeight="1" x14ac:dyDescent="0.3">
      <c r="A49" s="1" t="s">
        <v>66</v>
      </c>
      <c r="B49" s="1" t="s">
        <v>67</v>
      </c>
      <c r="C49" s="14"/>
      <c r="D49" s="14"/>
      <c r="E49" s="14"/>
      <c r="F49" s="14"/>
      <c r="G49" s="14"/>
      <c r="H49" s="14"/>
      <c r="I49" s="14"/>
      <c r="J49" s="14"/>
      <c r="K49" s="14"/>
      <c r="L49" s="26"/>
      <c r="M49" s="26"/>
      <c r="N49" s="21">
        <v>216</v>
      </c>
      <c r="O49" s="26"/>
      <c r="P49" s="26"/>
      <c r="Q49" s="26"/>
      <c r="R49" s="27"/>
      <c r="S49" s="27"/>
      <c r="T49" s="27"/>
      <c r="U49" s="27"/>
      <c r="V49" s="27"/>
      <c r="W49" s="27"/>
      <c r="X49" s="27">
        <v>216</v>
      </c>
      <c r="Y49" s="15"/>
    </row>
    <row r="50" spans="1:25" ht="22.5" customHeight="1" x14ac:dyDescent="0.3">
      <c r="A50" s="51" t="s">
        <v>130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64"/>
      <c r="O50" s="65" t="s">
        <v>68</v>
      </c>
      <c r="P50" s="65"/>
      <c r="Q50" s="65"/>
      <c r="R50" s="11">
        <v>100</v>
      </c>
      <c r="S50" s="11">
        <v>60</v>
      </c>
      <c r="T50" s="11">
        <v>98</v>
      </c>
      <c r="U50" s="11">
        <v>62</v>
      </c>
      <c r="V50" s="11">
        <v>96</v>
      </c>
      <c r="W50" s="11">
        <v>64</v>
      </c>
      <c r="X50" s="11">
        <v>0</v>
      </c>
      <c r="Y50" s="11"/>
    </row>
    <row r="51" spans="1:25" ht="22.5" customHeight="1" x14ac:dyDescent="0.3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64"/>
      <c r="O51" s="65" t="s">
        <v>98</v>
      </c>
      <c r="P51" s="65"/>
      <c r="Q51" s="65"/>
      <c r="R51" s="11">
        <v>4</v>
      </c>
      <c r="S51" s="11">
        <v>6</v>
      </c>
      <c r="T51" s="11">
        <v>4</v>
      </c>
      <c r="U51" s="11">
        <v>2</v>
      </c>
      <c r="V51" s="11">
        <v>3</v>
      </c>
      <c r="W51" s="11">
        <v>6</v>
      </c>
      <c r="X51" s="11">
        <v>0</v>
      </c>
      <c r="Y51" s="11"/>
    </row>
    <row r="52" spans="1:25" ht="22.5" customHeight="1" x14ac:dyDescent="0.3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64"/>
      <c r="O52" s="65" t="s">
        <v>69</v>
      </c>
      <c r="P52" s="65"/>
      <c r="Q52" s="65"/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/>
    </row>
    <row r="53" spans="1:25" ht="26.25" customHeight="1" x14ac:dyDescent="0.3">
      <c r="A53" s="69" t="s">
        <v>67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4"/>
      <c r="O53" s="71" t="s">
        <v>70</v>
      </c>
      <c r="P53" s="71"/>
      <c r="Q53" s="71"/>
      <c r="R53" s="11">
        <v>0</v>
      </c>
      <c r="S53" s="11">
        <v>0</v>
      </c>
      <c r="T53" s="11">
        <v>252</v>
      </c>
      <c r="U53" s="11">
        <v>180</v>
      </c>
      <c r="V53" s="11">
        <v>216</v>
      </c>
      <c r="W53" s="11">
        <v>288</v>
      </c>
      <c r="X53" s="28" t="s">
        <v>117</v>
      </c>
      <c r="Y53" s="11"/>
    </row>
    <row r="54" spans="1:25" ht="22.5" customHeight="1" x14ac:dyDescent="0.3">
      <c r="A54" s="48" t="s">
        <v>116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50"/>
      <c r="N54" s="64"/>
      <c r="O54" s="65" t="s">
        <v>71</v>
      </c>
      <c r="P54" s="65"/>
      <c r="Q54" s="65"/>
      <c r="R54" s="11">
        <v>0</v>
      </c>
      <c r="S54" s="11">
        <v>3</v>
      </c>
      <c r="T54" s="11">
        <v>1</v>
      </c>
      <c r="U54" s="11">
        <v>3</v>
      </c>
      <c r="V54" s="11">
        <v>0</v>
      </c>
      <c r="W54" s="11">
        <v>6</v>
      </c>
      <c r="X54" s="11">
        <v>0</v>
      </c>
      <c r="Y54" s="11"/>
    </row>
    <row r="55" spans="1:25" ht="22.5" customHeight="1" x14ac:dyDescent="0.3">
      <c r="A55" s="41" t="s">
        <v>131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64"/>
      <c r="O55" s="65" t="s">
        <v>72</v>
      </c>
      <c r="P55" s="65"/>
      <c r="Q55" s="65"/>
      <c r="R55" s="11">
        <v>6</v>
      </c>
      <c r="S55" s="11">
        <v>2</v>
      </c>
      <c r="T55" s="11">
        <v>1</v>
      </c>
      <c r="U55" s="11">
        <v>1</v>
      </c>
      <c r="V55" s="11">
        <v>0</v>
      </c>
      <c r="W55" s="11">
        <v>5</v>
      </c>
      <c r="X55" s="11">
        <v>0</v>
      </c>
      <c r="Y55" s="11"/>
    </row>
    <row r="56" spans="1:25" ht="22.5" customHeight="1" x14ac:dyDescent="0.3">
      <c r="A56" s="41" t="s">
        <v>132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3"/>
      <c r="N56" s="64"/>
      <c r="O56" s="63" t="s">
        <v>73</v>
      </c>
      <c r="P56" s="63"/>
      <c r="Q56" s="63"/>
      <c r="R56" s="11">
        <v>1</v>
      </c>
      <c r="S56" s="11">
        <v>1</v>
      </c>
      <c r="T56" s="11">
        <v>0</v>
      </c>
      <c r="U56" s="11">
        <v>1</v>
      </c>
      <c r="V56" s="11">
        <v>0</v>
      </c>
      <c r="W56" s="11">
        <v>2</v>
      </c>
      <c r="X56" s="11">
        <v>0</v>
      </c>
      <c r="Y56" s="11"/>
    </row>
  </sheetData>
  <mergeCells count="41">
    <mergeCell ref="A53:M53"/>
    <mergeCell ref="A52:M52"/>
    <mergeCell ref="L3:L5"/>
    <mergeCell ref="O53:Q53"/>
    <mergeCell ref="A51:M51"/>
    <mergeCell ref="C6:K6"/>
    <mergeCell ref="C2:J4"/>
    <mergeCell ref="R2:Y2"/>
    <mergeCell ref="N3:Q3"/>
    <mergeCell ref="U4:U5"/>
    <mergeCell ref="O4:Q4"/>
    <mergeCell ref="R4:R5"/>
    <mergeCell ref="S4:S5"/>
    <mergeCell ref="X4:X5"/>
    <mergeCell ref="W4:W5"/>
    <mergeCell ref="T3:U3"/>
    <mergeCell ref="N4:N5"/>
    <mergeCell ref="R3:S3"/>
    <mergeCell ref="O56:Q56"/>
    <mergeCell ref="N50:N56"/>
    <mergeCell ref="O50:Q50"/>
    <mergeCell ref="O55:Q55"/>
    <mergeCell ref="O54:Q54"/>
    <mergeCell ref="O51:Q51"/>
    <mergeCell ref="O52:Q52"/>
    <mergeCell ref="G1:J1"/>
    <mergeCell ref="Y4:Y5"/>
    <mergeCell ref="V4:V5"/>
    <mergeCell ref="B2:B5"/>
    <mergeCell ref="A54:M54"/>
    <mergeCell ref="A50:M50"/>
    <mergeCell ref="K2:K5"/>
    <mergeCell ref="M3:M5"/>
    <mergeCell ref="L2:Q2"/>
    <mergeCell ref="T4:T5"/>
    <mergeCell ref="A1:F1"/>
    <mergeCell ref="M1:N1"/>
    <mergeCell ref="O1:Y1"/>
    <mergeCell ref="A2:A5"/>
    <mergeCell ref="V3:W3"/>
    <mergeCell ref="X3:Y3"/>
  </mergeCells>
  <phoneticPr fontId="12" type="noConversion"/>
  <pageMargins left="0" right="0" top="0" bottom="0" header="0" footer="0"/>
  <pageSetup paperSize="9" scale="5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1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1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2014-05-28T05:07:57Z</cp:lastPrinted>
  <dcterms:created xsi:type="dcterms:W3CDTF">2006-09-28T05:33:49Z</dcterms:created>
  <dcterms:modified xsi:type="dcterms:W3CDTF">2018-05-24T08:48:12Z</dcterms:modified>
</cp:coreProperties>
</file>